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5" windowWidth="10005" windowHeight="10005" activeTab="1"/>
  </bookViews>
  <sheets>
    <sheet name="прил 2" sheetId="1" r:id="rId1"/>
    <sheet name="прил 3" sheetId="2" r:id="rId2"/>
    <sheet name="прил 4" sheetId="3" r:id="rId3"/>
  </sheets>
  <definedNames>
    <definedName name="_xlnm._FilterDatabase" localSheetId="1" hidden="1">'прил 3'!$A$4:$I$443</definedName>
    <definedName name="_xlnm.Print_Titles" localSheetId="0">'прил 2'!$5:$5</definedName>
    <definedName name="_xlnm.Print_Titles" localSheetId="1">'прил 3'!$4:$4</definedName>
    <definedName name="_xlnm.Print_Area" localSheetId="0">'прил 2'!$A$1:$E$45</definedName>
    <definedName name="_xlnm.Print_Area" localSheetId="1">'прил 3'!$A$1:$I$443</definedName>
    <definedName name="_xlnm.Print_Area" localSheetId="2">'прил 4'!$A$1:$E$28</definedName>
  </definedNames>
  <calcPr calcId="125725"/>
</workbook>
</file>

<file path=xl/calcChain.xml><?xml version="1.0" encoding="utf-8"?>
<calcChain xmlns="http://schemas.openxmlformats.org/spreadsheetml/2006/main">
  <c r="H311" i="2"/>
  <c r="H310" s="1"/>
  <c r="H309" s="1"/>
  <c r="G311"/>
  <c r="G310" s="1"/>
  <c r="G309" s="1"/>
  <c r="E311"/>
  <c r="E310" s="1"/>
  <c r="E309" s="1"/>
  <c r="H395"/>
  <c r="G395"/>
  <c r="E395"/>
  <c r="F312"/>
  <c r="I312" s="1"/>
  <c r="F313"/>
  <c r="I313" s="1"/>
  <c r="H237"/>
  <c r="G237"/>
  <c r="E237"/>
  <c r="E235"/>
  <c r="E234" s="1"/>
  <c r="F238"/>
  <c r="I238" s="1"/>
  <c r="H219"/>
  <c r="G219"/>
  <c r="E219"/>
  <c r="F220"/>
  <c r="I220" s="1"/>
  <c r="H186"/>
  <c r="G186"/>
  <c r="E186"/>
  <c r="F188"/>
  <c r="I188" s="1"/>
  <c r="H29"/>
  <c r="F409"/>
  <c r="H105"/>
  <c r="G105"/>
  <c r="E105"/>
  <c r="H111"/>
  <c r="G111"/>
  <c r="E111"/>
  <c r="H410"/>
  <c r="G410"/>
  <c r="F411"/>
  <c r="I411" s="1"/>
  <c r="E410"/>
  <c r="H414"/>
  <c r="H413" s="1"/>
  <c r="G414"/>
  <c r="G413" s="1"/>
  <c r="E414"/>
  <c r="E413" s="1"/>
  <c r="F415"/>
  <c r="I415" s="1"/>
  <c r="H399"/>
  <c r="H398" s="1"/>
  <c r="H397" s="1"/>
  <c r="G399"/>
  <c r="G398" s="1"/>
  <c r="G397" s="1"/>
  <c r="E399"/>
  <c r="E398" s="1"/>
  <c r="E397" s="1"/>
  <c r="F400"/>
  <c r="I400" s="1"/>
  <c r="F237" l="1"/>
  <c r="I237" s="1"/>
  <c r="F311"/>
  <c r="I311" s="1"/>
  <c r="F310"/>
  <c r="I310" s="1"/>
  <c r="F309"/>
  <c r="I309" s="1"/>
  <c r="F410"/>
  <c r="F414"/>
  <c r="I414" s="1"/>
  <c r="F413"/>
  <c r="I413" s="1"/>
  <c r="F399"/>
  <c r="I399" s="1"/>
  <c r="F397"/>
  <c r="I397" s="1"/>
  <c r="F398"/>
  <c r="I398" s="1"/>
  <c r="H437"/>
  <c r="G437"/>
  <c r="E437"/>
  <c r="H145"/>
  <c r="G145"/>
  <c r="E145"/>
  <c r="F147"/>
  <c r="I147" s="1"/>
  <c r="F148"/>
  <c r="I148" s="1"/>
  <c r="H208"/>
  <c r="G208"/>
  <c r="E208"/>
  <c r="E383"/>
  <c r="H379"/>
  <c r="G379"/>
  <c r="E379"/>
  <c r="F360"/>
  <c r="I360" s="1"/>
  <c r="H357"/>
  <c r="G357"/>
  <c r="E357"/>
  <c r="H371"/>
  <c r="G371"/>
  <c r="E371"/>
  <c r="F374"/>
  <c r="I374" s="1"/>
  <c r="F372"/>
  <c r="I372" s="1"/>
  <c r="H367"/>
  <c r="G367"/>
  <c r="E367"/>
  <c r="F368"/>
  <c r="I368" s="1"/>
  <c r="H363"/>
  <c r="G363"/>
  <c r="E363"/>
  <c r="F364"/>
  <c r="I364" s="1"/>
  <c r="H86"/>
  <c r="G86"/>
  <c r="E86"/>
  <c r="F87"/>
  <c r="I87" s="1"/>
  <c r="H338"/>
  <c r="G338"/>
  <c r="E338"/>
  <c r="F339"/>
  <c r="I339" s="1"/>
  <c r="H341"/>
  <c r="G341"/>
  <c r="F342"/>
  <c r="I342" s="1"/>
  <c r="F343"/>
  <c r="I343" s="1"/>
  <c r="E341"/>
  <c r="H330"/>
  <c r="G330"/>
  <c r="E330"/>
  <c r="F331"/>
  <c r="I331" s="1"/>
  <c r="H327"/>
  <c r="H326" s="1"/>
  <c r="G327"/>
  <c r="G326" s="1"/>
  <c r="E327"/>
  <c r="E326" s="1"/>
  <c r="F328"/>
  <c r="I328" s="1"/>
  <c r="H49"/>
  <c r="G49"/>
  <c r="E49"/>
  <c r="H83"/>
  <c r="H82" s="1"/>
  <c r="H81" s="1"/>
  <c r="H80" s="1"/>
  <c r="G83"/>
  <c r="E83"/>
  <c r="E82" s="1"/>
  <c r="E81" s="1"/>
  <c r="E80" s="1"/>
  <c r="F84"/>
  <c r="I84" s="1"/>
  <c r="G82"/>
  <c r="G81" s="1"/>
  <c r="E73"/>
  <c r="H73"/>
  <c r="G73"/>
  <c r="F74"/>
  <c r="H75"/>
  <c r="G75"/>
  <c r="E75"/>
  <c r="F76"/>
  <c r="I76" s="1"/>
  <c r="H66"/>
  <c r="G66"/>
  <c r="E66"/>
  <c r="F68"/>
  <c r="I68" s="1"/>
  <c r="H64"/>
  <c r="G64"/>
  <c r="E64"/>
  <c r="F65"/>
  <c r="I65" s="1"/>
  <c r="F50"/>
  <c r="I50" s="1"/>
  <c r="H44"/>
  <c r="G44"/>
  <c r="E44"/>
  <c r="H46"/>
  <c r="G46"/>
  <c r="E46"/>
  <c r="F47"/>
  <c r="I47" s="1"/>
  <c r="F330" l="1"/>
  <c r="I330" s="1"/>
  <c r="F341"/>
  <c r="I341" s="1"/>
  <c r="F73"/>
  <c r="F83"/>
  <c r="I83" s="1"/>
  <c r="G80"/>
  <c r="F80" s="1"/>
  <c r="I80" s="1"/>
  <c r="F81"/>
  <c r="I81" s="1"/>
  <c r="F64"/>
  <c r="I64" s="1"/>
  <c r="F82"/>
  <c r="I82" s="1"/>
  <c r="F75"/>
  <c r="I75" s="1"/>
  <c r="F46"/>
  <c r="I46" s="1"/>
  <c r="E43"/>
  <c r="H43"/>
  <c r="G43"/>
  <c r="H307" l="1"/>
  <c r="H306" s="1"/>
  <c r="H305" s="1"/>
  <c r="H304" s="1"/>
  <c r="G307"/>
  <c r="G306" s="1"/>
  <c r="F308"/>
  <c r="I308" s="1"/>
  <c r="E307"/>
  <c r="E306" s="1"/>
  <c r="E305" s="1"/>
  <c r="F302"/>
  <c r="I302" s="1"/>
  <c r="H301"/>
  <c r="G301"/>
  <c r="E301"/>
  <c r="H295"/>
  <c r="G295"/>
  <c r="E295"/>
  <c r="H285"/>
  <c r="G285"/>
  <c r="E285"/>
  <c r="H283"/>
  <c r="G283"/>
  <c r="E283"/>
  <c r="H281"/>
  <c r="G281"/>
  <c r="E281"/>
  <c r="F282"/>
  <c r="I282" s="1"/>
  <c r="F284"/>
  <c r="I284" s="1"/>
  <c r="F286"/>
  <c r="I286" s="1"/>
  <c r="H279"/>
  <c r="G279"/>
  <c r="F280"/>
  <c r="I280" s="1"/>
  <c r="E279"/>
  <c r="F268"/>
  <c r="I268" s="1"/>
  <c r="H267"/>
  <c r="G267"/>
  <c r="E267"/>
  <c r="H254"/>
  <c r="G254"/>
  <c r="E254"/>
  <c r="F256"/>
  <c r="I256" s="1"/>
  <c r="F255"/>
  <c r="I255" s="1"/>
  <c r="E304" l="1"/>
  <c r="C26" i="1"/>
  <c r="C25" s="1"/>
  <c r="F307" i="2"/>
  <c r="I307" s="1"/>
  <c r="F306"/>
  <c r="I306" s="1"/>
  <c r="G305"/>
  <c r="F279"/>
  <c r="F281"/>
  <c r="I281" s="1"/>
  <c r="F283"/>
  <c r="I283" s="1"/>
  <c r="F285"/>
  <c r="I285" s="1"/>
  <c r="I279"/>
  <c r="F267"/>
  <c r="I267" s="1"/>
  <c r="H242"/>
  <c r="G242"/>
  <c r="E242"/>
  <c r="E249"/>
  <c r="G249"/>
  <c r="H249"/>
  <c r="F250"/>
  <c r="I250" s="1"/>
  <c r="E251"/>
  <c r="G251"/>
  <c r="H251"/>
  <c r="H248" s="1"/>
  <c r="F252"/>
  <c r="I252" s="1"/>
  <c r="F434"/>
  <c r="I434" s="1"/>
  <c r="H431"/>
  <c r="G431"/>
  <c r="E431"/>
  <c r="F134"/>
  <c r="I134" s="1"/>
  <c r="F135"/>
  <c r="I135" s="1"/>
  <c r="F136"/>
  <c r="I136" s="1"/>
  <c r="H133"/>
  <c r="G133"/>
  <c r="G132" s="1"/>
  <c r="E133"/>
  <c r="E132" s="1"/>
  <c r="F243"/>
  <c r="I243" s="1"/>
  <c r="H196"/>
  <c r="H195" s="1"/>
  <c r="H194" s="1"/>
  <c r="G196"/>
  <c r="G195" s="1"/>
  <c r="G194" s="1"/>
  <c r="H235"/>
  <c r="H234" s="1"/>
  <c r="G235"/>
  <c r="G234" s="1"/>
  <c r="F240"/>
  <c r="I240" s="1"/>
  <c r="H239"/>
  <c r="G239"/>
  <c r="E239"/>
  <c r="F117"/>
  <c r="I117" s="1"/>
  <c r="H110"/>
  <c r="H109" s="1"/>
  <c r="E110"/>
  <c r="E109" s="1"/>
  <c r="H181"/>
  <c r="H180" s="1"/>
  <c r="G181"/>
  <c r="G180" s="1"/>
  <c r="E181"/>
  <c r="E180" s="1"/>
  <c r="F182"/>
  <c r="I182" s="1"/>
  <c r="F187"/>
  <c r="I187" s="1"/>
  <c r="H170"/>
  <c r="G170"/>
  <c r="E170"/>
  <c r="F171"/>
  <c r="I171" s="1"/>
  <c r="H317"/>
  <c r="H316" s="1"/>
  <c r="H315" s="1"/>
  <c r="G317"/>
  <c r="G316" s="1"/>
  <c r="E317"/>
  <c r="E316" s="1"/>
  <c r="E315" s="1"/>
  <c r="F318"/>
  <c r="I318" s="1"/>
  <c r="F116"/>
  <c r="I116" s="1"/>
  <c r="H13"/>
  <c r="H12" s="1"/>
  <c r="G13"/>
  <c r="E13"/>
  <c r="E12" s="1"/>
  <c r="F424"/>
  <c r="I424" s="1"/>
  <c r="H423"/>
  <c r="G423"/>
  <c r="G422" s="1"/>
  <c r="E423"/>
  <c r="E422" s="1"/>
  <c r="C12" i="1" s="1"/>
  <c r="H152" i="2"/>
  <c r="G152"/>
  <c r="E152"/>
  <c r="F153"/>
  <c r="I153" s="1"/>
  <c r="F26"/>
  <c r="I26" s="1"/>
  <c r="E269"/>
  <c r="G29"/>
  <c r="E29"/>
  <c r="H31"/>
  <c r="H28" s="1"/>
  <c r="G31"/>
  <c r="E31"/>
  <c r="H419"/>
  <c r="H418" s="1"/>
  <c r="G419"/>
  <c r="G418" s="1"/>
  <c r="E419"/>
  <c r="E418" s="1"/>
  <c r="F421"/>
  <c r="I421" s="1"/>
  <c r="H378"/>
  <c r="G378"/>
  <c r="E378"/>
  <c r="F380"/>
  <c r="I380" s="1"/>
  <c r="F381"/>
  <c r="I381" s="1"/>
  <c r="G370"/>
  <c r="H366"/>
  <c r="G366"/>
  <c r="E366"/>
  <c r="H362"/>
  <c r="G362"/>
  <c r="E362"/>
  <c r="F384"/>
  <c r="I384" s="1"/>
  <c r="H383"/>
  <c r="G383"/>
  <c r="G382" s="1"/>
  <c r="F340"/>
  <c r="I340" s="1"/>
  <c r="H337"/>
  <c r="H336" s="1"/>
  <c r="E337"/>
  <c r="E336" s="1"/>
  <c r="H334"/>
  <c r="G334"/>
  <c r="G333" s="1"/>
  <c r="G332" s="1"/>
  <c r="E334"/>
  <c r="E333" s="1"/>
  <c r="E332" s="1"/>
  <c r="H323"/>
  <c r="H322" s="1"/>
  <c r="H321" s="1"/>
  <c r="G323"/>
  <c r="E323"/>
  <c r="E322" s="1"/>
  <c r="F300"/>
  <c r="I300" s="1"/>
  <c r="H299"/>
  <c r="G299"/>
  <c r="G298" s="1"/>
  <c r="E299"/>
  <c r="E298" s="1"/>
  <c r="F296"/>
  <c r="I296" s="1"/>
  <c r="H293"/>
  <c r="G293"/>
  <c r="E293"/>
  <c r="F294"/>
  <c r="I294" s="1"/>
  <c r="H290"/>
  <c r="G290"/>
  <c r="F291"/>
  <c r="I291" s="1"/>
  <c r="E290"/>
  <c r="F278"/>
  <c r="I278" s="1"/>
  <c r="H277"/>
  <c r="G277"/>
  <c r="E277"/>
  <c r="H275"/>
  <c r="G275"/>
  <c r="E275"/>
  <c r="H273"/>
  <c r="G273"/>
  <c r="E273"/>
  <c r="H271"/>
  <c r="G271"/>
  <c r="F272"/>
  <c r="I272" s="1"/>
  <c r="F274"/>
  <c r="I274" s="1"/>
  <c r="F276"/>
  <c r="I276" s="1"/>
  <c r="E271"/>
  <c r="H263"/>
  <c r="G263"/>
  <c r="E263"/>
  <c r="H261"/>
  <c r="G261"/>
  <c r="E261"/>
  <c r="F262"/>
  <c r="I262" s="1"/>
  <c r="F264"/>
  <c r="I264" s="1"/>
  <c r="H246"/>
  <c r="H245" s="1"/>
  <c r="G246"/>
  <c r="G245" s="1"/>
  <c r="F247"/>
  <c r="I247" s="1"/>
  <c r="E246"/>
  <c r="E245" s="1"/>
  <c r="H214"/>
  <c r="G214"/>
  <c r="E214"/>
  <c r="H207"/>
  <c r="E207"/>
  <c r="F211"/>
  <c r="I211" s="1"/>
  <c r="F197"/>
  <c r="I197" s="1"/>
  <c r="H184"/>
  <c r="H183" s="1"/>
  <c r="G184"/>
  <c r="G183" s="1"/>
  <c r="E184"/>
  <c r="E183" s="1"/>
  <c r="F185"/>
  <c r="I185" s="1"/>
  <c r="H166"/>
  <c r="H165" s="1"/>
  <c r="G166"/>
  <c r="G165" s="1"/>
  <c r="F167"/>
  <c r="I167" s="1"/>
  <c r="E166"/>
  <c r="E165" s="1"/>
  <c r="C13" i="1" s="1"/>
  <c r="H156" i="2"/>
  <c r="G156"/>
  <c r="E156"/>
  <c r="F158"/>
  <c r="I158" s="1"/>
  <c r="G144"/>
  <c r="G143" s="1"/>
  <c r="H141"/>
  <c r="G141"/>
  <c r="H140"/>
  <c r="H139" s="1"/>
  <c r="G140"/>
  <c r="G139" s="1"/>
  <c r="E141"/>
  <c r="E140" s="1"/>
  <c r="E139" s="1"/>
  <c r="H125"/>
  <c r="H124" s="1"/>
  <c r="G125"/>
  <c r="G124" s="1"/>
  <c r="E125"/>
  <c r="E124" s="1"/>
  <c r="F126"/>
  <c r="I126" s="1"/>
  <c r="H121"/>
  <c r="G121"/>
  <c r="G120" s="1"/>
  <c r="G119" s="1"/>
  <c r="F123"/>
  <c r="I123" s="1"/>
  <c r="E121"/>
  <c r="E120" s="1"/>
  <c r="F112"/>
  <c r="I112" s="1"/>
  <c r="F90"/>
  <c r="I90" s="1"/>
  <c r="F97"/>
  <c r="I97" s="1"/>
  <c r="F99"/>
  <c r="I99" s="1"/>
  <c r="H98"/>
  <c r="G98"/>
  <c r="H96"/>
  <c r="G96"/>
  <c r="E98"/>
  <c r="E96"/>
  <c r="H93"/>
  <c r="H92" s="1"/>
  <c r="G93"/>
  <c r="G92" s="1"/>
  <c r="E93"/>
  <c r="E92" s="1"/>
  <c r="G72"/>
  <c r="H70"/>
  <c r="H69" s="1"/>
  <c r="G70"/>
  <c r="G69" s="1"/>
  <c r="F71"/>
  <c r="I71" s="1"/>
  <c r="E70"/>
  <c r="E69" s="1"/>
  <c r="F67"/>
  <c r="I67" s="1"/>
  <c r="F63"/>
  <c r="H61"/>
  <c r="G61"/>
  <c r="E61"/>
  <c r="I63"/>
  <c r="H59"/>
  <c r="G59"/>
  <c r="E59"/>
  <c r="F60"/>
  <c r="I60" s="1"/>
  <c r="F62"/>
  <c r="I62" s="1"/>
  <c r="E56"/>
  <c r="H40"/>
  <c r="H39" s="1"/>
  <c r="G40"/>
  <c r="G39" s="1"/>
  <c r="F45"/>
  <c r="I45" s="1"/>
  <c r="F32"/>
  <c r="I32" s="1"/>
  <c r="F10"/>
  <c r="I10" s="1"/>
  <c r="F11"/>
  <c r="I11" s="1"/>
  <c r="F14"/>
  <c r="I14" s="1"/>
  <c r="F19"/>
  <c r="I19" s="1"/>
  <c r="F30"/>
  <c r="I30" s="1"/>
  <c r="F36"/>
  <c r="I36" s="1"/>
  <c r="F37"/>
  <c r="I37" s="1"/>
  <c r="F41"/>
  <c r="I41" s="1"/>
  <c r="F42"/>
  <c r="I42" s="1"/>
  <c r="F51"/>
  <c r="I51" s="1"/>
  <c r="F52"/>
  <c r="I52" s="1"/>
  <c r="F53"/>
  <c r="I53" s="1"/>
  <c r="F57"/>
  <c r="I57" s="1"/>
  <c r="F58"/>
  <c r="I58" s="1"/>
  <c r="F79"/>
  <c r="I79" s="1"/>
  <c r="F88"/>
  <c r="F89"/>
  <c r="I89" s="1"/>
  <c r="F94"/>
  <c r="I94" s="1"/>
  <c r="F102"/>
  <c r="I102" s="1"/>
  <c r="F106"/>
  <c r="I106" s="1"/>
  <c r="F107"/>
  <c r="I107" s="1"/>
  <c r="F113"/>
  <c r="I113" s="1"/>
  <c r="F114"/>
  <c r="I114" s="1"/>
  <c r="F115"/>
  <c r="I115" s="1"/>
  <c r="F122"/>
  <c r="I122" s="1"/>
  <c r="F129"/>
  <c r="I129" s="1"/>
  <c r="F138"/>
  <c r="I138" s="1"/>
  <c r="F142"/>
  <c r="I142" s="1"/>
  <c r="F146"/>
  <c r="I146" s="1"/>
  <c r="F154"/>
  <c r="I154" s="1"/>
  <c r="F157"/>
  <c r="I157" s="1"/>
  <c r="F161"/>
  <c r="I161" s="1"/>
  <c r="F164"/>
  <c r="D10" i="1" s="1"/>
  <c r="F173" i="2"/>
  <c r="I173" s="1"/>
  <c r="F176"/>
  <c r="I176" s="1"/>
  <c r="F179"/>
  <c r="I179" s="1"/>
  <c r="F189"/>
  <c r="I189" s="1"/>
  <c r="F190"/>
  <c r="I190" s="1"/>
  <c r="F191"/>
  <c r="I191" s="1"/>
  <c r="F192"/>
  <c r="I192" s="1"/>
  <c r="F201"/>
  <c r="I201" s="1"/>
  <c r="F204"/>
  <c r="I204" s="1"/>
  <c r="F205"/>
  <c r="I205" s="1"/>
  <c r="F206"/>
  <c r="I206" s="1"/>
  <c r="F209"/>
  <c r="I209" s="1"/>
  <c r="F210"/>
  <c r="I210" s="1"/>
  <c r="F212"/>
  <c r="I212" s="1"/>
  <c r="F215"/>
  <c r="I215" s="1"/>
  <c r="F221"/>
  <c r="I221" s="1"/>
  <c r="F225"/>
  <c r="I225" s="1"/>
  <c r="F229"/>
  <c r="I229" s="1"/>
  <c r="F230"/>
  <c r="I230" s="1"/>
  <c r="F232"/>
  <c r="I232" s="1"/>
  <c r="F233"/>
  <c r="I233" s="1"/>
  <c r="F236"/>
  <c r="I236" s="1"/>
  <c r="F257"/>
  <c r="I257" s="1"/>
  <c r="F260"/>
  <c r="I260" s="1"/>
  <c r="F266"/>
  <c r="I266" s="1"/>
  <c r="F270"/>
  <c r="I270" s="1"/>
  <c r="F289"/>
  <c r="I289" s="1"/>
  <c r="F303"/>
  <c r="I303" s="1"/>
  <c r="F324"/>
  <c r="I324" s="1"/>
  <c r="F329"/>
  <c r="I329" s="1"/>
  <c r="F335"/>
  <c r="I335" s="1"/>
  <c r="F348"/>
  <c r="I348" s="1"/>
  <c r="F351"/>
  <c r="I351" s="1"/>
  <c r="F354"/>
  <c r="I354" s="1"/>
  <c r="F358"/>
  <c r="I358" s="1"/>
  <c r="F359"/>
  <c r="I359" s="1"/>
  <c r="F365"/>
  <c r="I365" s="1"/>
  <c r="F369"/>
  <c r="I369" s="1"/>
  <c r="F373"/>
  <c r="I373" s="1"/>
  <c r="F377"/>
  <c r="I377" s="1"/>
  <c r="F385"/>
  <c r="I385" s="1"/>
  <c r="F386"/>
  <c r="I386" s="1"/>
  <c r="F392"/>
  <c r="I392" s="1"/>
  <c r="F396"/>
  <c r="I396" s="1"/>
  <c r="F404"/>
  <c r="I404" s="1"/>
  <c r="F406"/>
  <c r="F412"/>
  <c r="I412" s="1"/>
  <c r="F420"/>
  <c r="F428"/>
  <c r="I428" s="1"/>
  <c r="F432"/>
  <c r="I432" s="1"/>
  <c r="F433"/>
  <c r="I433" s="1"/>
  <c r="F438"/>
  <c r="I438" s="1"/>
  <c r="F442"/>
  <c r="I442" s="1"/>
  <c r="E25" i="3"/>
  <c r="E24" s="1"/>
  <c r="E23" s="1"/>
  <c r="D25"/>
  <c r="D24" s="1"/>
  <c r="D23" s="1"/>
  <c r="E21"/>
  <c r="E20" s="1"/>
  <c r="E19" s="1"/>
  <c r="D21"/>
  <c r="D20" s="1"/>
  <c r="D19" s="1"/>
  <c r="E16"/>
  <c r="D16"/>
  <c r="E14"/>
  <c r="D14"/>
  <c r="E10"/>
  <c r="D10"/>
  <c r="E8"/>
  <c r="D8"/>
  <c r="D7" s="1"/>
  <c r="G408" i="2"/>
  <c r="H408"/>
  <c r="H407" s="1"/>
  <c r="E408"/>
  <c r="E407" s="1"/>
  <c r="G269"/>
  <c r="H269"/>
  <c r="H218"/>
  <c r="H217" s="1"/>
  <c r="G218"/>
  <c r="G217" s="1"/>
  <c r="E218"/>
  <c r="E217" s="1"/>
  <c r="H441"/>
  <c r="H440" s="1"/>
  <c r="H439" s="1"/>
  <c r="G441"/>
  <c r="G440" s="1"/>
  <c r="G439" s="1"/>
  <c r="E441"/>
  <c r="E440" s="1"/>
  <c r="E439" s="1"/>
  <c r="G436"/>
  <c r="H436"/>
  <c r="E436"/>
  <c r="H430"/>
  <c r="H429" s="1"/>
  <c r="E430"/>
  <c r="H391"/>
  <c r="H390" s="1"/>
  <c r="H389" s="1"/>
  <c r="H388" s="1"/>
  <c r="H387" s="1"/>
  <c r="G391"/>
  <c r="G390" s="1"/>
  <c r="G389" s="1"/>
  <c r="G388" s="1"/>
  <c r="G387" s="1"/>
  <c r="E391"/>
  <c r="E390" s="1"/>
  <c r="E389" s="1"/>
  <c r="E388" s="1"/>
  <c r="E387" s="1"/>
  <c r="E382"/>
  <c r="C35" i="1" s="1"/>
  <c r="H350" i="2"/>
  <c r="H349" s="1"/>
  <c r="G350"/>
  <c r="G349" s="1"/>
  <c r="E350"/>
  <c r="E349" s="1"/>
  <c r="G231"/>
  <c r="H231"/>
  <c r="E231"/>
  <c r="G207"/>
  <c r="G203"/>
  <c r="G202" s="1"/>
  <c r="H203"/>
  <c r="H202" s="1"/>
  <c r="E203"/>
  <c r="E202" s="1"/>
  <c r="G200"/>
  <c r="G199" s="1"/>
  <c r="H200"/>
  <c r="H199" s="1"/>
  <c r="E200"/>
  <c r="E199" s="1"/>
  <c r="H178"/>
  <c r="H177" s="1"/>
  <c r="G178"/>
  <c r="G177" s="1"/>
  <c r="E178"/>
  <c r="E177" s="1"/>
  <c r="H427"/>
  <c r="H426" s="1"/>
  <c r="H425" s="1"/>
  <c r="G427"/>
  <c r="G426" s="1"/>
  <c r="G425" s="1"/>
  <c r="E427"/>
  <c r="E426" s="1"/>
  <c r="E425" s="1"/>
  <c r="H160"/>
  <c r="H159" s="1"/>
  <c r="G160"/>
  <c r="G159" s="1"/>
  <c r="E160"/>
  <c r="E159" s="1"/>
  <c r="H144"/>
  <c r="H143" s="1"/>
  <c r="E144"/>
  <c r="G110"/>
  <c r="G109" s="1"/>
  <c r="G56"/>
  <c r="H56"/>
  <c r="H78"/>
  <c r="H77" s="1"/>
  <c r="G78"/>
  <c r="G77" s="1"/>
  <c r="E78"/>
  <c r="E77" s="1"/>
  <c r="E40"/>
  <c r="E39" s="1"/>
  <c r="E25"/>
  <c r="E24" s="1"/>
  <c r="E23" s="1"/>
  <c r="G25"/>
  <c r="G24" s="1"/>
  <c r="G23" s="1"/>
  <c r="G22" s="1"/>
  <c r="E9"/>
  <c r="E8" s="1"/>
  <c r="E18"/>
  <c r="E17" s="1"/>
  <c r="E35"/>
  <c r="E101"/>
  <c r="E100" s="1"/>
  <c r="E104"/>
  <c r="E103" s="1"/>
  <c r="I88"/>
  <c r="E128"/>
  <c r="E127" s="1"/>
  <c r="E137"/>
  <c r="E151"/>
  <c r="C7" i="1" s="1"/>
  <c r="E163" i="2"/>
  <c r="E162" s="1"/>
  <c r="E172"/>
  <c r="E169" s="1"/>
  <c r="E175"/>
  <c r="E174" s="1"/>
  <c r="E196"/>
  <c r="E195" s="1"/>
  <c r="E194" s="1"/>
  <c r="E213"/>
  <c r="C40" i="1" s="1"/>
  <c r="E228" i="2"/>
  <c r="E224"/>
  <c r="E223" s="1"/>
  <c r="C17" i="1" s="1"/>
  <c r="E259" i="2"/>
  <c r="E265"/>
  <c r="E288"/>
  <c r="E347"/>
  <c r="E346" s="1"/>
  <c r="E353"/>
  <c r="E352" s="1"/>
  <c r="E370"/>
  <c r="E376"/>
  <c r="E375" s="1"/>
  <c r="E403"/>
  <c r="E405"/>
  <c r="I406"/>
  <c r="I409"/>
  <c r="I420"/>
  <c r="G137"/>
  <c r="H101"/>
  <c r="H100" s="1"/>
  <c r="G101"/>
  <c r="G100" s="1"/>
  <c r="H104"/>
  <c r="H103" s="1"/>
  <c r="G104"/>
  <c r="G103" s="1"/>
  <c r="H35"/>
  <c r="G35"/>
  <c r="H25"/>
  <c r="H24" s="1"/>
  <c r="H23" s="1"/>
  <c r="H22" s="1"/>
  <c r="H18"/>
  <c r="H17" s="1"/>
  <c r="H16" s="1"/>
  <c r="H15" s="1"/>
  <c r="G18"/>
  <c r="G17" s="1"/>
  <c r="G16" s="1"/>
  <c r="G15" s="1"/>
  <c r="G12"/>
  <c r="H163"/>
  <c r="H162" s="1"/>
  <c r="G163"/>
  <c r="G162" s="1"/>
  <c r="H172"/>
  <c r="H169" s="1"/>
  <c r="G172"/>
  <c r="G169" s="1"/>
  <c r="H175"/>
  <c r="H174" s="1"/>
  <c r="G175"/>
  <c r="G174" s="1"/>
  <c r="H213"/>
  <c r="G213"/>
  <c r="H224"/>
  <c r="H223" s="1"/>
  <c r="G224"/>
  <c r="G223" s="1"/>
  <c r="H228"/>
  <c r="G228"/>
  <c r="H259"/>
  <c r="G259"/>
  <c r="H265"/>
  <c r="G265"/>
  <c r="H288"/>
  <c r="H287" s="1"/>
  <c r="G288"/>
  <c r="H333"/>
  <c r="H332" s="1"/>
  <c r="H347"/>
  <c r="H346" s="1"/>
  <c r="G347"/>
  <c r="G346" s="1"/>
  <c r="H353"/>
  <c r="H352" s="1"/>
  <c r="G353"/>
  <c r="G352" s="1"/>
  <c r="H370"/>
  <c r="H376"/>
  <c r="H375" s="1"/>
  <c r="G376"/>
  <c r="G375" s="1"/>
  <c r="H382"/>
  <c r="H403"/>
  <c r="G403"/>
  <c r="H405"/>
  <c r="G405"/>
  <c r="G430"/>
  <c r="G429" s="1"/>
  <c r="H151"/>
  <c r="G151"/>
  <c r="H137"/>
  <c r="H128"/>
  <c r="H127" s="1"/>
  <c r="G128"/>
  <c r="G127" s="1"/>
  <c r="H120"/>
  <c r="H119" s="1"/>
  <c r="H9"/>
  <c r="H8" s="1"/>
  <c r="G9"/>
  <c r="G8" s="1"/>
  <c r="C10" i="1"/>
  <c r="E55" i="2" l="1"/>
  <c r="G407"/>
  <c r="F408"/>
  <c r="I408" s="1"/>
  <c r="C19" i="1"/>
  <c r="H55" i="2"/>
  <c r="E361"/>
  <c r="G28"/>
  <c r="G55"/>
  <c r="G227"/>
  <c r="I164"/>
  <c r="I74"/>
  <c r="H72" s="1"/>
  <c r="F72" s="1"/>
  <c r="E72"/>
  <c r="G304"/>
  <c r="F305"/>
  <c r="G287"/>
  <c r="F287" s="1"/>
  <c r="E258"/>
  <c r="H258"/>
  <c r="G258"/>
  <c r="G248"/>
  <c r="F248" s="1"/>
  <c r="G131"/>
  <c r="G130" s="1"/>
  <c r="E248"/>
  <c r="E244" s="1"/>
  <c r="C22" i="1" s="1"/>
  <c r="F249" i="2"/>
  <c r="I249" s="1"/>
  <c r="F251"/>
  <c r="I251" s="1"/>
  <c r="F133"/>
  <c r="I133" s="1"/>
  <c r="H132"/>
  <c r="F423"/>
  <c r="I423" s="1"/>
  <c r="F180"/>
  <c r="I180" s="1"/>
  <c r="F181"/>
  <c r="I181" s="1"/>
  <c r="F239"/>
  <c r="I239" s="1"/>
  <c r="G315"/>
  <c r="F315" s="1"/>
  <c r="I315" s="1"/>
  <c r="F316"/>
  <c r="I316" s="1"/>
  <c r="G168"/>
  <c r="F31"/>
  <c r="I31" s="1"/>
  <c r="H27"/>
  <c r="H21" s="1"/>
  <c r="F317"/>
  <c r="I317" s="1"/>
  <c r="F170"/>
  <c r="I170" s="1"/>
  <c r="E168"/>
  <c r="C14" i="1" s="1"/>
  <c r="E28" i="2"/>
  <c r="E27" s="1"/>
  <c r="E227"/>
  <c r="H168"/>
  <c r="F378"/>
  <c r="I378" s="1"/>
  <c r="H422"/>
  <c r="H417" s="1"/>
  <c r="G417"/>
  <c r="E417"/>
  <c r="E13" i="3"/>
  <c r="E12" s="1"/>
  <c r="D13"/>
  <c r="D12" s="1"/>
  <c r="E7"/>
  <c r="E287" i="2"/>
  <c r="H155"/>
  <c r="H227"/>
  <c r="G155"/>
  <c r="E356"/>
  <c r="C34" i="1" s="1"/>
  <c r="H361" i="2"/>
  <c r="H356" s="1"/>
  <c r="H355" s="1"/>
  <c r="G361"/>
  <c r="F379"/>
  <c r="I379" s="1"/>
  <c r="F338"/>
  <c r="I338" s="1"/>
  <c r="G337"/>
  <c r="F323"/>
  <c r="I323" s="1"/>
  <c r="H292"/>
  <c r="G322"/>
  <c r="G321" s="1"/>
  <c r="F321" s="1"/>
  <c r="F293"/>
  <c r="I293" s="1"/>
  <c r="G292"/>
  <c r="E292"/>
  <c r="G297"/>
  <c r="F295"/>
  <c r="I295" s="1"/>
  <c r="E297"/>
  <c r="C24" i="1" s="1"/>
  <c r="F299" i="2"/>
  <c r="I299" s="1"/>
  <c r="H298"/>
  <c r="F271"/>
  <c r="I271" s="1"/>
  <c r="F290"/>
  <c r="I290" s="1"/>
  <c r="F242"/>
  <c r="F246"/>
  <c r="I246" s="1"/>
  <c r="F261"/>
  <c r="I261" s="1"/>
  <c r="F263"/>
  <c r="I263" s="1"/>
  <c r="F273"/>
  <c r="I273" s="1"/>
  <c r="F277"/>
  <c r="I277" s="1"/>
  <c r="F275"/>
  <c r="I275" s="1"/>
  <c r="G244"/>
  <c r="F245"/>
  <c r="I245" s="1"/>
  <c r="H244"/>
  <c r="G193"/>
  <c r="F183"/>
  <c r="I183" s="1"/>
  <c r="F184"/>
  <c r="I184" s="1"/>
  <c r="F196"/>
  <c r="I196" s="1"/>
  <c r="F143"/>
  <c r="F141"/>
  <c r="I141" s="1"/>
  <c r="F166"/>
  <c r="I166" s="1"/>
  <c r="F165"/>
  <c r="F125"/>
  <c r="I125" s="1"/>
  <c r="E119"/>
  <c r="E118" s="1"/>
  <c r="F124"/>
  <c r="I124" s="1"/>
  <c r="H118"/>
  <c r="E95"/>
  <c r="E91" s="1"/>
  <c r="E85" s="1"/>
  <c r="F96"/>
  <c r="I96" s="1"/>
  <c r="F98"/>
  <c r="I98" s="1"/>
  <c r="F375"/>
  <c r="I375" s="1"/>
  <c r="F370"/>
  <c r="I370" s="1"/>
  <c r="F357"/>
  <c r="I357" s="1"/>
  <c r="F352"/>
  <c r="F346"/>
  <c r="F228"/>
  <c r="I228" s="1"/>
  <c r="F223"/>
  <c r="D17" i="1" s="1"/>
  <c r="F35" i="2"/>
  <c r="I35" s="1"/>
  <c r="F235"/>
  <c r="I235" s="1"/>
  <c r="H95"/>
  <c r="H91" s="1"/>
  <c r="H85" s="1"/>
  <c r="G95"/>
  <c r="F332"/>
  <c r="I332" s="1"/>
  <c r="F213"/>
  <c r="D40" i="1" s="1"/>
  <c r="F104" i="2"/>
  <c r="I104" s="1"/>
  <c r="F100"/>
  <c r="I100" s="1"/>
  <c r="F367"/>
  <c r="I367" s="1"/>
  <c r="F70"/>
  <c r="I70" s="1"/>
  <c r="F145"/>
  <c r="I145" s="1"/>
  <c r="F156"/>
  <c r="F177"/>
  <c r="I177" s="1"/>
  <c r="F207"/>
  <c r="I207" s="1"/>
  <c r="F327"/>
  <c r="I327" s="1"/>
  <c r="F431"/>
  <c r="I431" s="1"/>
  <c r="F439"/>
  <c r="D44" i="1" s="1"/>
  <c r="D43" s="1"/>
  <c r="F217" i="2"/>
  <c r="I217" s="1"/>
  <c r="F269"/>
  <c r="I269" s="1"/>
  <c r="I410"/>
  <c r="F8"/>
  <c r="D8" i="1" s="1"/>
  <c r="F127" i="2"/>
  <c r="F151"/>
  <c r="F429"/>
  <c r="F418"/>
  <c r="I418" s="1"/>
  <c r="F405"/>
  <c r="I405" s="1"/>
  <c r="F403"/>
  <c r="I403" s="1"/>
  <c r="F265"/>
  <c r="I265" s="1"/>
  <c r="F259"/>
  <c r="I259" s="1"/>
  <c r="F174"/>
  <c r="I174" s="1"/>
  <c r="F172"/>
  <c r="I172" s="1"/>
  <c r="F162"/>
  <c r="I162" s="1"/>
  <c r="F12"/>
  <c r="F15"/>
  <c r="F137"/>
  <c r="I137" s="1"/>
  <c r="F22"/>
  <c r="D16" i="1" s="1"/>
  <c r="F77" i="2"/>
  <c r="I77" s="1"/>
  <c r="F92"/>
  <c r="I92" s="1"/>
  <c r="F93"/>
  <c r="I93" s="1"/>
  <c r="F86"/>
  <c r="I86" s="1"/>
  <c r="F139"/>
  <c r="I139" s="1"/>
  <c r="E155"/>
  <c r="C9" i="1" s="1"/>
  <c r="F425" i="2"/>
  <c r="F186"/>
  <c r="I186" s="1"/>
  <c r="F202"/>
  <c r="I202" s="1"/>
  <c r="F231"/>
  <c r="F254"/>
  <c r="I254" s="1"/>
  <c r="F349"/>
  <c r="F362"/>
  <c r="I362" s="1"/>
  <c r="F382"/>
  <c r="I382" s="1"/>
  <c r="F387"/>
  <c r="I387" s="1"/>
  <c r="F436"/>
  <c r="F13"/>
  <c r="I13" s="1"/>
  <c r="F59"/>
  <c r="I59" s="1"/>
  <c r="F61"/>
  <c r="I61" s="1"/>
  <c r="E38"/>
  <c r="F109"/>
  <c r="F119"/>
  <c r="F199"/>
  <c r="D37" i="1" s="1"/>
  <c r="F69" i="2"/>
  <c r="I69" s="1"/>
  <c r="F66"/>
  <c r="I66" s="1"/>
  <c r="F441"/>
  <c r="F427"/>
  <c r="I427" s="1"/>
  <c r="F395"/>
  <c r="I395" s="1"/>
  <c r="F391"/>
  <c r="I391" s="1"/>
  <c r="F389"/>
  <c r="F376"/>
  <c r="I376" s="1"/>
  <c r="F371"/>
  <c r="I371" s="1"/>
  <c r="F353"/>
  <c r="I353" s="1"/>
  <c r="F347"/>
  <c r="I347" s="1"/>
  <c r="F334"/>
  <c r="I334" s="1"/>
  <c r="F218"/>
  <c r="I218" s="1"/>
  <c r="F203"/>
  <c r="I203" s="1"/>
  <c r="F178"/>
  <c r="I178" s="1"/>
  <c r="F175"/>
  <c r="I175" s="1"/>
  <c r="F160"/>
  <c r="I160" s="1"/>
  <c r="F152"/>
  <c r="I152" s="1"/>
  <c r="F140"/>
  <c r="I140" s="1"/>
  <c r="F128"/>
  <c r="I128" s="1"/>
  <c r="F120"/>
  <c r="I120" s="1"/>
  <c r="F111"/>
  <c r="I111" s="1"/>
  <c r="F105"/>
  <c r="I105" s="1"/>
  <c r="F101"/>
  <c r="I101" s="1"/>
  <c r="F78"/>
  <c r="I78" s="1"/>
  <c r="F56"/>
  <c r="I56" s="1"/>
  <c r="F25"/>
  <c r="I25" s="1"/>
  <c r="F23"/>
  <c r="I23" s="1"/>
  <c r="F17"/>
  <c r="H38"/>
  <c r="C39" i="1"/>
  <c r="F440" i="2"/>
  <c r="I440" s="1"/>
  <c r="F437"/>
  <c r="I437" s="1"/>
  <c r="F430"/>
  <c r="I430" s="1"/>
  <c r="F426"/>
  <c r="I426" s="1"/>
  <c r="F419"/>
  <c r="I419" s="1"/>
  <c r="F390"/>
  <c r="F388"/>
  <c r="F383"/>
  <c r="I383" s="1"/>
  <c r="F363"/>
  <c r="I363" s="1"/>
  <c r="F350"/>
  <c r="I350" s="1"/>
  <c r="F333"/>
  <c r="I333" s="1"/>
  <c r="F301"/>
  <c r="I301" s="1"/>
  <c r="F288"/>
  <c r="I288" s="1"/>
  <c r="F224"/>
  <c r="I224" s="1"/>
  <c r="F219"/>
  <c r="I219" s="1"/>
  <c r="F214"/>
  <c r="I214" s="1"/>
  <c r="F208"/>
  <c r="I208" s="1"/>
  <c r="F200"/>
  <c r="I200" s="1"/>
  <c r="F163"/>
  <c r="I163" s="1"/>
  <c r="F159"/>
  <c r="I159" s="1"/>
  <c r="F144"/>
  <c r="I144" s="1"/>
  <c r="F121"/>
  <c r="I121" s="1"/>
  <c r="F110"/>
  <c r="I110" s="1"/>
  <c r="F24"/>
  <c r="I24" s="1"/>
  <c r="F18"/>
  <c r="I18" s="1"/>
  <c r="F16"/>
  <c r="F9"/>
  <c r="I9" s="1"/>
  <c r="F43"/>
  <c r="I43" s="1"/>
  <c r="F44"/>
  <c r="I44" s="1"/>
  <c r="G38"/>
  <c r="F49"/>
  <c r="I49" s="1"/>
  <c r="F39"/>
  <c r="I39" s="1"/>
  <c r="F40"/>
  <c r="I40" s="1"/>
  <c r="F29"/>
  <c r="I29" s="1"/>
  <c r="G27"/>
  <c r="H325"/>
  <c r="H320" s="1"/>
  <c r="E18" i="3"/>
  <c r="E6" s="1"/>
  <c r="D18"/>
  <c r="G118" i="2"/>
  <c r="F169"/>
  <c r="F366"/>
  <c r="E325"/>
  <c r="I231"/>
  <c r="G7"/>
  <c r="H345"/>
  <c r="H344" s="1"/>
  <c r="H402"/>
  <c r="H401" s="1"/>
  <c r="G402"/>
  <c r="G401" s="1"/>
  <c r="E429"/>
  <c r="H7"/>
  <c r="H6" s="1"/>
  <c r="G435"/>
  <c r="H435"/>
  <c r="E402"/>
  <c r="E401" s="1"/>
  <c r="E10" i="1"/>
  <c r="E7" i="2"/>
  <c r="E6" s="1"/>
  <c r="C8" i="1"/>
  <c r="C44"/>
  <c r="E321" i="2"/>
  <c r="E143"/>
  <c r="H198"/>
  <c r="E198"/>
  <c r="C37" i="1"/>
  <c r="E22" i="2"/>
  <c r="C11" i="1"/>
  <c r="E16" i="2"/>
  <c r="E15" s="1"/>
  <c r="G198"/>
  <c r="E54" l="1"/>
  <c r="E48" s="1"/>
  <c r="C29" i="1" s="1"/>
  <c r="E21" i="2"/>
  <c r="I151"/>
  <c r="D7" i="1"/>
  <c r="E7" s="1"/>
  <c r="I305" i="2"/>
  <c r="D26" i="1"/>
  <c r="H226" i="2"/>
  <c r="H222" s="1"/>
  <c r="E226"/>
  <c r="E222" s="1"/>
  <c r="G226"/>
  <c r="G222" s="1"/>
  <c r="F28"/>
  <c r="I28" s="1"/>
  <c r="F227"/>
  <c r="I227" s="1"/>
  <c r="E320"/>
  <c r="I73"/>
  <c r="I72"/>
  <c r="H54"/>
  <c r="H48" s="1"/>
  <c r="F55"/>
  <c r="I55" s="1"/>
  <c r="F304"/>
  <c r="I304" s="1"/>
  <c r="I248"/>
  <c r="F132"/>
  <c r="H131"/>
  <c r="I132"/>
  <c r="E131"/>
  <c r="F27"/>
  <c r="I27" s="1"/>
  <c r="F322"/>
  <c r="I322" s="1"/>
  <c r="F422"/>
  <c r="F155"/>
  <c r="D9" i="1" s="1"/>
  <c r="E9" s="1"/>
  <c r="I287" i="2"/>
  <c r="I165"/>
  <c r="D13" i="1"/>
  <c r="E13" s="1"/>
  <c r="H150" i="2"/>
  <c r="I12"/>
  <c r="D6" i="3"/>
  <c r="G253" i="2"/>
  <c r="G241" s="1"/>
  <c r="G336"/>
  <c r="F337"/>
  <c r="I337" s="1"/>
  <c r="D35" i="1"/>
  <c r="E35" s="1"/>
  <c r="E253" i="2"/>
  <c r="C23" i="1" s="1"/>
  <c r="H297" i="2"/>
  <c r="F297" s="1"/>
  <c r="D24" i="1" s="1"/>
  <c r="E24" s="1"/>
  <c r="F298" i="2"/>
  <c r="I298" s="1"/>
  <c r="F402"/>
  <c r="I402" s="1"/>
  <c r="I8"/>
  <c r="E150"/>
  <c r="I439"/>
  <c r="F234"/>
  <c r="I234" s="1"/>
  <c r="I242"/>
  <c r="I213"/>
  <c r="I199"/>
  <c r="F195"/>
  <c r="I195" s="1"/>
  <c r="F118"/>
  <c r="I118" s="1"/>
  <c r="F198"/>
  <c r="I198" s="1"/>
  <c r="H253"/>
  <c r="I366"/>
  <c r="I223"/>
  <c r="I441"/>
  <c r="D11" i="1"/>
  <c r="E11" s="1"/>
  <c r="F95" i="2"/>
  <c r="I95" s="1"/>
  <c r="F407"/>
  <c r="I407" s="1"/>
  <c r="G91"/>
  <c r="F91" s="1"/>
  <c r="I91" s="1"/>
  <c r="I17"/>
  <c r="I127"/>
  <c r="F417"/>
  <c r="I417" s="1"/>
  <c r="F244"/>
  <c r="D22" i="1" s="1"/>
  <c r="E22" s="1"/>
  <c r="F326" i="2"/>
  <c r="D39" i="1"/>
  <c r="E39" s="1"/>
  <c r="G54" i="2"/>
  <c r="F54" s="1"/>
  <c r="I54" s="1"/>
  <c r="F103"/>
  <c r="I103" s="1"/>
  <c r="F435"/>
  <c r="F7"/>
  <c r="I7" s="1"/>
  <c r="F258"/>
  <c r="I258" s="1"/>
  <c r="F292"/>
  <c r="I292" s="1"/>
  <c r="H34"/>
  <c r="F38"/>
  <c r="I38" s="1"/>
  <c r="I34" s="1"/>
  <c r="G21"/>
  <c r="F21" s="1"/>
  <c r="G394"/>
  <c r="G34"/>
  <c r="G325"/>
  <c r="I326"/>
  <c r="I169"/>
  <c r="F361"/>
  <c r="G108"/>
  <c r="G6"/>
  <c r="F6" s="1"/>
  <c r="I388"/>
  <c r="I390"/>
  <c r="I389"/>
  <c r="H416"/>
  <c r="G416"/>
  <c r="D38" i="1"/>
  <c r="G345" i="2"/>
  <c r="F345" s="1"/>
  <c r="E34"/>
  <c r="H319"/>
  <c r="I349"/>
  <c r="E193"/>
  <c r="I425"/>
  <c r="I156"/>
  <c r="I352"/>
  <c r="I429"/>
  <c r="E40" i="1"/>
  <c r="I143" i="2"/>
  <c r="E17" i="1"/>
  <c r="C32"/>
  <c r="I346" i="2"/>
  <c r="E345"/>
  <c r="E344" s="1"/>
  <c r="I109"/>
  <c r="E435"/>
  <c r="I436"/>
  <c r="I15"/>
  <c r="I16"/>
  <c r="I321"/>
  <c r="C43" i="1"/>
  <c r="E43" s="1"/>
  <c r="E44"/>
  <c r="C38"/>
  <c r="C16"/>
  <c r="I22" i="2"/>
  <c r="E37" i="1"/>
  <c r="E8"/>
  <c r="I119" i="2"/>
  <c r="E355"/>
  <c r="C33" i="1"/>
  <c r="G216" i="2" l="1"/>
  <c r="I422"/>
  <c r="D12" i="1"/>
  <c r="E12" s="1"/>
  <c r="D25"/>
  <c r="E25" s="1"/>
  <c r="E26"/>
  <c r="C28"/>
  <c r="E33" i="2"/>
  <c r="E20" s="1"/>
  <c r="E130"/>
  <c r="E108" s="1"/>
  <c r="H130"/>
  <c r="H108" s="1"/>
  <c r="F108" s="1"/>
  <c r="C21" i="1"/>
  <c r="F131" i="2"/>
  <c r="I131" s="1"/>
  <c r="E394"/>
  <c r="H394"/>
  <c r="H393" s="1"/>
  <c r="H314" s="1"/>
  <c r="H33"/>
  <c r="H20" s="1"/>
  <c r="F336"/>
  <c r="I336" s="1"/>
  <c r="G320"/>
  <c r="F320" s="1"/>
  <c r="D30" i="1" s="1"/>
  <c r="C18"/>
  <c r="C15" s="1"/>
  <c r="I155" i="2"/>
  <c r="F253"/>
  <c r="D23" i="1" s="1"/>
  <c r="E241" i="2"/>
  <c r="E216" s="1"/>
  <c r="D21" i="1"/>
  <c r="E149" i="2"/>
  <c r="I297"/>
  <c r="F325"/>
  <c r="I325" s="1"/>
  <c r="F401"/>
  <c r="I401" s="1"/>
  <c r="H241"/>
  <c r="F241" s="1"/>
  <c r="F226"/>
  <c r="D18" i="1" s="1"/>
  <c r="H193" i="2"/>
  <c r="F194"/>
  <c r="D19" i="1" s="1"/>
  <c r="F168" i="2"/>
  <c r="D14" i="1" s="1"/>
  <c r="G150" i="2"/>
  <c r="F150" s="1"/>
  <c r="I435"/>
  <c r="D36" i="1"/>
  <c r="I244" i="2"/>
  <c r="G48"/>
  <c r="F48" s="1"/>
  <c r="G85"/>
  <c r="F34"/>
  <c r="D28" i="1" s="1"/>
  <c r="F416" i="2"/>
  <c r="F130"/>
  <c r="I361"/>
  <c r="G356"/>
  <c r="F356" s="1"/>
  <c r="G344"/>
  <c r="F344" s="1"/>
  <c r="F222"/>
  <c r="C6" i="1"/>
  <c r="E38"/>
  <c r="E416" i="2"/>
  <c r="I345"/>
  <c r="C36" i="1"/>
  <c r="C31"/>
  <c r="I21" i="2"/>
  <c r="E16" i="1"/>
  <c r="C30"/>
  <c r="E319" i="2"/>
  <c r="I6"/>
  <c r="E393" l="1"/>
  <c r="C42" i="1"/>
  <c r="C41" s="1"/>
  <c r="H216" i="2"/>
  <c r="D6" i="1"/>
  <c r="C20"/>
  <c r="E314" i="2"/>
  <c r="I130"/>
  <c r="E21" i="1"/>
  <c r="F394" i="2"/>
  <c r="D42" i="1" s="1"/>
  <c r="I253" i="2"/>
  <c r="E23" i="1"/>
  <c r="E18"/>
  <c r="I241" i="2"/>
  <c r="I48"/>
  <c r="D29" i="1"/>
  <c r="D20"/>
  <c r="E19"/>
  <c r="I194" i="2"/>
  <c r="F193"/>
  <c r="I193" s="1"/>
  <c r="H149"/>
  <c r="E36" i="1"/>
  <c r="I222" i="2"/>
  <c r="E29" i="1"/>
  <c r="G33" i="2"/>
  <c r="G20" s="1"/>
  <c r="F85"/>
  <c r="I85" s="1"/>
  <c r="I320"/>
  <c r="D15" i="1"/>
  <c r="E15" s="1"/>
  <c r="I168" i="2"/>
  <c r="G355"/>
  <c r="G319"/>
  <c r="G393"/>
  <c r="I150"/>
  <c r="G149"/>
  <c r="I226"/>
  <c r="I416"/>
  <c r="E443"/>
  <c r="I108"/>
  <c r="C27" i="1"/>
  <c r="E28"/>
  <c r="E30"/>
  <c r="C45" l="1"/>
  <c r="E20"/>
  <c r="G314" i="2"/>
  <c r="H443"/>
  <c r="F20"/>
  <c r="I20" s="1"/>
  <c r="F216"/>
  <c r="I216" s="1"/>
  <c r="F319"/>
  <c r="I319" s="1"/>
  <c r="F33"/>
  <c r="I33" s="1"/>
  <c r="F149"/>
  <c r="I149" s="1"/>
  <c r="D32" i="1"/>
  <c r="E32" s="1"/>
  <c r="F393" i="2"/>
  <c r="I393" s="1"/>
  <c r="F355"/>
  <c r="I355" s="1"/>
  <c r="I394"/>
  <c r="I344"/>
  <c r="D31" i="1"/>
  <c r="D34"/>
  <c r="I356" i="2"/>
  <c r="E14" i="1"/>
  <c r="E6"/>
  <c r="G443" i="2" l="1"/>
  <c r="F443" s="1"/>
  <c r="I443" s="1"/>
  <c r="F314"/>
  <c r="I314" s="1"/>
  <c r="E31" i="1"/>
  <c r="D27"/>
  <c r="E34"/>
  <c r="D33"/>
  <c r="E33" s="1"/>
  <c r="D41"/>
  <c r="E41" s="1"/>
  <c r="E42"/>
  <c r="D45" l="1"/>
  <c r="E45" s="1"/>
  <c r="E27"/>
</calcChain>
</file>

<file path=xl/sharedStrings.xml><?xml version="1.0" encoding="utf-8"?>
<sst xmlns="http://schemas.openxmlformats.org/spreadsheetml/2006/main" count="1835" uniqueCount="603">
  <si>
    <t>Основное мероприятие "Обеспечение деятельности музея"</t>
  </si>
  <si>
    <t>Основное мероприятие "Обеспечение деятельности библиотечной системы"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</si>
  <si>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</si>
  <si>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</si>
  <si>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</si>
  <si>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</si>
  <si>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</si>
  <si>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</si>
  <si>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</si>
  <si>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</si>
  <si>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</si>
  <si>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</si>
  <si>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</si>
  <si>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</si>
  <si>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</si>
  <si>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</si>
  <si>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</si>
  <si>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</si>
  <si>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</si>
  <si>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</si>
  <si>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</si>
  <si>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</si>
  <si>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</si>
  <si>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</si>
  <si>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</si>
  <si>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</si>
  <si>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</si>
  <si>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</si>
  <si>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</si>
  <si>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</si>
  <si>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</si>
  <si>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</si>
  <si>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</si>
  <si>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</si>
  <si>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</si>
  <si>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</si>
  <si>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</si>
  <si>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</si>
  <si>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</si>
  <si>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</si>
  <si>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</si>
  <si>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</si>
  <si>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</si>
  <si>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</si>
  <si>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</si>
  <si>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</si>
  <si>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</si>
  <si>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</si>
  <si>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</si>
  <si>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</si>
  <si>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</si>
  <si>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</si>
  <si>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</si>
  <si>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</si>
  <si>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</si>
  <si>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</si>
  <si>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</si>
  <si>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</si>
  <si>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</si>
  <si>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</si>
  <si>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</si>
  <si>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</si>
  <si>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</si>
  <si>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</si>
  <si>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</si>
  <si>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</si>
  <si>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</si>
  <si>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</si>
  <si>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</si>
  <si>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</si>
  <si>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</si>
  <si>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</si>
  <si>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</si>
  <si>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</si>
  <si>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</si>
  <si>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</si>
  <si>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</si>
  <si>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</si>
  <si>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</si>
  <si>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</si>
  <si>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</si>
  <si>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</si>
  <si>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</si>
  <si>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</si>
  <si>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</si>
  <si>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</si>
  <si>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</si>
  <si>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</si>
  <si>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</si>
  <si>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</si>
  <si>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</si>
  <si>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</si>
  <si>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</si>
  <si>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</si>
  <si>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</si>
  <si>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</si>
  <si>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</si>
  <si>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</si>
  <si>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</si>
  <si>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</si>
  <si>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</si>
  <si>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</si>
  <si>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</si>
  <si>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</si>
  <si>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</si>
  <si>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</si>
  <si>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</si>
  <si>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</si>
  <si>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</si>
  <si>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</si>
  <si>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</si>
  <si>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</si>
  <si>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</si>
  <si>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</si>
  <si>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</si>
  <si>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</si>
  <si>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</si>
  <si>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</si>
  <si>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</si>
  <si>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</si>
  <si>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</si>
  <si>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</si>
  <si>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</si>
  <si>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</si>
  <si>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</si>
  <si>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</si>
  <si>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</si>
  <si>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</si>
  <si>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</si>
  <si>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</si>
  <si>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</si>
  <si>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</si>
  <si>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</si>
  <si>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</si>
  <si>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</si>
  <si>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</si>
  <si>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</si>
  <si>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</si>
  <si>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</si>
  <si>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</si>
  <si>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</si>
  <si>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</si>
  <si>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</si>
  <si>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</si>
  <si>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</si>
  <si>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</si>
  <si>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</si>
  <si>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</si>
  <si>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</si>
  <si>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</si>
  <si>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</si>
  <si>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</si>
  <si>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</si>
  <si>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</si>
  <si>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</si>
  <si>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</si>
  <si>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</si>
  <si>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</si>
  <si>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</si>
  <si>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</si>
  <si>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</si>
  <si>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</si>
  <si>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</si>
  <si>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</si>
  <si>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</si>
  <si>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</si>
  <si>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</si>
  <si>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</si>
  <si>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</si>
  <si>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</si>
  <si>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</si>
  <si>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</si>
  <si>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Транспорт</t>
  </si>
  <si>
    <t>0408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</si>
  <si>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</si>
  <si>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</si>
  <si>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Реализация основного мероприятия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</si>
  <si>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</si>
  <si>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Ежемесячное денежное вознаграждение за классное руководство в рамках непрограммной части городского бюджета</t>
  </si>
  <si>
    <t xml:space="preserve">Единая дежурно-диспетчерская служба в рамках непрограммной части городского бюджета </t>
  </si>
  <si>
    <t xml:space="preserve">Функционирование высшего должностного лица </t>
  </si>
  <si>
    <t>Резервный фонд администрации в рамках непрограммной части городского бюджета</t>
  </si>
  <si>
    <t>Основное мероприятие "Развитие механизмов финансовой, имущественной, консультационной поддержки СОНО"</t>
  </si>
  <si>
    <t>Утверждено бюджеты городских округов</t>
  </si>
  <si>
    <t>Исполнено  бюджеты городских округов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</si>
  <si>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</si>
  <si>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</si>
  <si>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</si>
  <si>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0703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</si>
  <si>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</si>
  <si>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</si>
  <si>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</si>
  <si>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</si>
  <si>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</si>
  <si>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>Обеспечение деятельности финансовых, налоговых  органов и органов финансового надзора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</si>
  <si>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</si>
  <si>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</si>
  <si>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</si>
  <si>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Управление жилищно-коммунального хозяйства администрации города Ливны</t>
  </si>
  <si>
    <t>727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</si>
  <si>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</si>
  <si>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</si>
  <si>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</si>
  <si>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>Взносы на капитальный ремонт муниципального жилищного фонда в рамках непрограммной части городского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</si>
  <si>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</si>
  <si>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</si>
  <si>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</si>
  <si>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городской бюджет</t>
  </si>
  <si>
    <t>областной бюджет</t>
  </si>
  <si>
    <t xml:space="preserve"> в том числе</t>
  </si>
  <si>
    <t>тыс.руб</t>
  </si>
  <si>
    <t>Муниципальная программа "Молодежь города Ливны Орловской области на 2019-2023 годы"</t>
  </si>
  <si>
    <t xml:space="preserve">Подпрограмма "Содействие занятости молодежи города Ливны на 2019-2023 годы"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</si>
  <si>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</si>
  <si>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</si>
  <si>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</si>
  <si>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</si>
  <si>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Подпрограмма "Развитие творческих способностей детей и молодежи на 2019-2023 годы"</t>
  </si>
  <si>
    <t>Подпрограмма "Ливны молодые на 2019-2023 годы"</t>
  </si>
  <si>
    <t xml:space="preserve">Подпрограмма "Нравственное и патриотическое воспитание в городе Ливны на 2019-2023 годы" </t>
  </si>
  <si>
    <t xml:space="preserve">Подпрограмма "Профилактика алкоголизма, наркомании и табакокурения в городе Ливны на 2019-2023 годы" 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</si>
  <si>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</si>
  <si>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</si>
  <si>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</si>
  <si>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</si>
  <si>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>Основное мероприятие "Обеспечение обучающихся (воспитанников) светоотражающими элементами"</t>
  </si>
  <si>
    <t>Муниципальная программа "Образование в городе Ливны Орловской области на 2020-2025 годы"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</si>
  <si>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</si>
  <si>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Основное мероприятие "Строительство, реконструкция, капитальный и текущий ремонт 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</si>
  <si>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</si>
  <si>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</si>
  <si>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</si>
  <si>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Основное мероприятие "Организация питания обучающихся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</si>
  <si>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</si>
  <si>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</si>
  <si>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</si>
  <si>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>51 2 02 00000</t>
  </si>
  <si>
    <t>51 2 02 77220</t>
  </si>
  <si>
    <t>88 000 00000</t>
  </si>
  <si>
    <t>88 000 77010</t>
  </si>
  <si>
    <t>88 000 77060</t>
  </si>
  <si>
    <t>88 000 72650</t>
  </si>
  <si>
    <t>51 103 00000</t>
  </si>
  <si>
    <t>62 000 00000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</si>
  <si>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</si>
  <si>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"Организация психолого-медико-социального сопровождения детей"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</si>
  <si>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</si>
  <si>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</si>
  <si>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</si>
  <si>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Основное мероприятие "Содержание автомобильных дорог общего пользования местного значения города"</t>
  </si>
  <si>
    <t>Основное мероприятие "Совершенствование технических средств регулирования дорожного движения"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</si>
  <si>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</si>
  <si>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</si>
  <si>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</si>
  <si>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69 0 05 00000</t>
  </si>
  <si>
    <t>69 0 05 77660</t>
  </si>
  <si>
    <t>Муниципальная программа "Развитие муниципальной службы в городе Ливны Орловской области на 2020-2022 годы"</t>
  </si>
  <si>
    <t>Основное мероприятие "Обеспечение организации повышения квалификации муниципальных служащих города"</t>
  </si>
  <si>
    <t>Резервные фонды</t>
  </si>
  <si>
    <t>0111</t>
  </si>
  <si>
    <t xml:space="preserve">Резервный фонд администрации в рамках непрограммной части городского бюджета </t>
  </si>
  <si>
    <t>Основное мероприятие «Укрепление материально-технической базы архива»</t>
  </si>
  <si>
    <t>Муниципальная программа "Профилактика правонарушений в городе Ливны Орловской области на 2020-2022 годы"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</si>
  <si>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</si>
  <si>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67 004 00000</t>
  </si>
  <si>
    <t>67 004 77070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</si>
  <si>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</si>
  <si>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</si>
  <si>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Муниципальная программа "Развитие и поддержка малого и среднего предпринимательства в городе Ливны на 2020-2022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</si>
  <si>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</si>
  <si>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Основное мероприятие "Ремонт автомобильных дорог общего пользования местного значения города"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</si>
  <si>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</si>
  <si>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"Благоустройство дворовых территорий многоквартирных домов"</t>
  </si>
  <si>
    <t>Основное мероприятие "Благоустройство общественных территорий"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</si>
  <si>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</si>
  <si>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</si>
  <si>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</si>
  <si>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</si>
  <si>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</si>
  <si>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</si>
  <si>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</si>
  <si>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</si>
  <si>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</si>
  <si>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56 0 08 00000</t>
  </si>
  <si>
    <t>56 0 08 77640</t>
  </si>
  <si>
    <t>Основное мероприятие "Мероприятия по озеленению, санитарной обрезке и валке аварийных деревьев на территории города"</t>
  </si>
  <si>
    <t>56 0 09 00000</t>
  </si>
  <si>
    <t>56 0 09 77640</t>
  </si>
  <si>
    <t>Основное мероприятие "Мероприятия по содержанию территории городского парка культуры и отдыха"</t>
  </si>
  <si>
    <t>56 0 10 00000</t>
  </si>
  <si>
    <t>56 0 10 77640</t>
  </si>
  <si>
    <t>Основное мероприятие "Акарицидная обработка мест с массовым пребыванием людей"</t>
  </si>
  <si>
    <t>56 0 12 00000</t>
  </si>
  <si>
    <t>56 0 12 77640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</si>
  <si>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</si>
  <si>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61 0 F2 55550</t>
  </si>
  <si>
    <t>Основное мероприятие "Обеспечение деятельности МБУ ДО г.Ливны "Центр творческого развития им.Н.Н.Поликарпова"</t>
  </si>
  <si>
    <t>Муниципальная программа "Культура и искусство города Ливны Орловской области на 2020-2024 годы"</t>
  </si>
  <si>
    <t>Основное мероприятие "Обеспечение деятельности учреждений дополнительного образования"</t>
  </si>
  <si>
    <t xml:space="preserve">Муниципальная программа "Развитие физической культуры и спорта в городе Ливны Орловской области  на 2020-2024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</si>
  <si>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2020-2024 годы" 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</si>
  <si>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</si>
  <si>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51 0 00 00000</t>
  </si>
  <si>
    <t>51 2 00 00000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</si>
  <si>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</si>
  <si>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</si>
  <si>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</si>
  <si>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</si>
  <si>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"Организация содержательного досуга и обеспечение условий для отдыха горожан"</t>
  </si>
  <si>
    <t>Основное мероприятие "Проведение ремонтных работ, содержание и паспортизация объектов культурного наследия"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</si>
  <si>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</si>
  <si>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</si>
  <si>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</si>
  <si>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Подпрограмма "Развитие инфраструктуры массового спорта в городе Ливны Орловской области на 2020-2024 годы"</t>
  </si>
  <si>
    <t>Основное мероприятие "Содержание спортивных сооружений"</t>
  </si>
  <si>
    <t>Основное мероприятие "Ремонт трибун МАУ "ФОК"</t>
  </si>
  <si>
    <t>Муниципальная программа "Поддержка социально-ориентированных некоммерческих организаций города Ливны Орловской области на 2020-2022 годы"</t>
  </si>
  <si>
    <t>Основное мероприятие "Участие в муниципальных и областных соревнованиях "Безопасное колесо"</t>
  </si>
  <si>
    <t>Источники финансирования дефицита бюджета города Ливны за 2021 год по кодам классификации источников финансирования дефицитов бюджетов</t>
  </si>
  <si>
    <t>Распределение расходов бюджета города Ливны за 2021 год по разделам и подразделам  классификации расходов бюджета</t>
  </si>
  <si>
    <t>88 000 55490</t>
  </si>
  <si>
    <t>Обеспечение проведения выборов и референдумов</t>
  </si>
  <si>
    <t xml:space="preserve">88 0 00 00000 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</si>
  <si>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</si>
  <si>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</si>
  <si>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0107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</si>
  <si>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</si>
  <si>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</si>
  <si>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</si>
  <si>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</si>
  <si>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</si>
  <si>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</si>
  <si>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</si>
  <si>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</si>
  <si>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69 0 06 77660</t>
  </si>
  <si>
    <t xml:space="preserve">Выполнение решений судебных органов в рамках непрограммной части городского бюджета </t>
  </si>
  <si>
    <t>Иные мероприятия в области жилищного хозяйства в рамках непрограммной части городского бюджета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</si>
  <si>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</si>
  <si>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</si>
  <si>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</si>
  <si>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00000</t>
  </si>
  <si>
    <t>68 0 F3 67483</t>
  </si>
  <si>
    <t>68 0 F3 67484</t>
  </si>
  <si>
    <t>68 0 F3 6748S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</si>
  <si>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</si>
  <si>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</si>
  <si>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</si>
  <si>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</si>
  <si>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</si>
  <si>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</si>
  <si>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69 0 04 00000</t>
  </si>
  <si>
    <t>69 0 04 77660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</si>
  <si>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</si>
  <si>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Муниципальная программа "Благоустройство города Ливны Орловской области на 2020-2025 годы"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</si>
  <si>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</si>
  <si>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"Праздничное оформление территории города"</t>
  </si>
  <si>
    <t>56 0 15 00000</t>
  </si>
  <si>
    <t>56 0 15 77640</t>
  </si>
  <si>
    <t>Основное мероприятие "Мероприятия по ремонту асфальтобетонного покрытия дворовых территорий"</t>
  </si>
  <si>
    <t>Основное мероприятие "Мероприятия по установке ограждений общественной территории по улице Орловская"</t>
  </si>
  <si>
    <t>56 0 16 00000</t>
  </si>
  <si>
    <t>56 0 16 77640</t>
  </si>
  <si>
    <t>Основное мероприятие "Мероприятия по демонтажу металлических и бетонных конструкций в "Парке Машиностроителей"</t>
  </si>
  <si>
    <t>56 0 17 00000</t>
  </si>
  <si>
    <t>56 0 17 77640</t>
  </si>
  <si>
    <t>Основное мероприятие "Мероприятия по содержанию иных территорий"</t>
  </si>
  <si>
    <t>56 0 18 00000</t>
  </si>
  <si>
    <t>56 0 18 77640</t>
  </si>
  <si>
    <t>Основное мероприятие "Мероприятия по содержанию "Парка Машиностроителей"</t>
  </si>
  <si>
    <t>56 0 19 00000</t>
  </si>
  <si>
    <t>56 0 19 77640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</si>
  <si>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</si>
  <si>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Основное мероприятие "Мероприятия по повышению безопасности движения на дорогах города Ливны"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</si>
  <si>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</si>
  <si>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</si>
  <si>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</si>
  <si>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61 0 00 00000</t>
  </si>
  <si>
    <t>61 0 F2 00000</t>
  </si>
  <si>
    <t>61 0 F2 54240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</si>
  <si>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</si>
  <si>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</si>
  <si>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</si>
  <si>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</si>
  <si>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56 0 00 00000</t>
  </si>
  <si>
    <t>56 0 G2 00000</t>
  </si>
  <si>
    <t>56 0 G2 52690</t>
  </si>
  <si>
    <t>0600</t>
  </si>
  <si>
    <t>0605</t>
  </si>
  <si>
    <t>ОХРАНА ОКРУЖАЮЩЕЙ СРЕДЫ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</si>
  <si>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</si>
  <si>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88 0 00 53030</t>
  </si>
  <si>
    <t>Основное мероприятие "Развитие системы отдыха детей и подростков"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</si>
  <si>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</si>
  <si>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 xml:space="preserve">Молодежная политика </t>
  </si>
  <si>
    <t>51 1 06 00000</t>
  </si>
  <si>
    <t>51 1 06 77210</t>
  </si>
  <si>
    <t>51 1 00 00000</t>
  </si>
  <si>
    <t>Обеспечение повышения заработной платы работникам муниципальных учреждений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</si>
  <si>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</si>
  <si>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</si>
  <si>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Ремонт муниципального имущества в рамках непрограммной части городского бюджета</t>
  </si>
  <si>
    <t>Государственная поддержка отрасли культуры за счет средств резервного фонда Правительства Российской Федерации. Реализация мероприятий по модернизации библиотек в части комплектования книжных фондов библиотек.</t>
  </si>
  <si>
    <t>53 4 01 L519F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</si>
  <si>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</si>
  <si>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</si>
  <si>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</si>
  <si>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</si>
  <si>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54 4 00 00000</t>
  </si>
  <si>
    <t>54 4 01 00000</t>
  </si>
  <si>
    <t>54 4 01 77490</t>
  </si>
  <si>
    <t>Приложение 2                                                      к решению Ливенского городского Совета народных депутатов   от        мая  2022 г.                 №                    -ГС</t>
  </si>
  <si>
    <t>Приложение 3 к решению Ливенского городского Совета народных депутатов                                   от          мая 2022  г. №                   -ГС</t>
  </si>
  <si>
    <t>Приложение 4 к решению Ливенского городского Совета народных депутатов                      от       мая  2022 г.  №                    -ГС</t>
  </si>
  <si>
    <t>Подпрограмма "Функционирование и развитие сети образовательных организаций города Ливны"</t>
  </si>
  <si>
    <t xml:space="preserve"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</si>
  <si>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Подпрограмма "Функционирование и развитие сети образовательных организаций города Ливны "</t>
  </si>
  <si>
    <t>Муниципальная программа "Доступная среда  города Ливны Орловской области на 2020-2026 годы"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</si>
  <si>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</si>
  <si>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</si>
  <si>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 xml:space="preserve">Оценка недвижимости, признание прав и регулирование отношений по государственной и  муниципальной собственности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</si>
  <si>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</si>
  <si>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</si>
  <si>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</si>
  <si>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61 0 01 77720</t>
  </si>
  <si>
    <t>61 0 01 00000</t>
  </si>
  <si>
    <t>Основное мероприятие "Обеспечение  сохранности объектов культурного наследия"</t>
  </si>
  <si>
    <t>Расходы бюджета города Ливны за 2021 год по ведомственной структуре расходов  бюджета</t>
  </si>
  <si>
    <t>53 0 00 00000</t>
  </si>
  <si>
    <t>53 1 00 00000</t>
  </si>
  <si>
    <t>53 1 01 00000</t>
  </si>
  <si>
    <t>53 1 01 72830</t>
  </si>
  <si>
    <t>53 1 01 77280</t>
  </si>
  <si>
    <t>53 1 A1 55190</t>
  </si>
  <si>
    <t>54 0 00 00000</t>
  </si>
  <si>
    <t>54 2 00 00000</t>
  </si>
  <si>
    <t>54 2 01 00000</t>
  </si>
  <si>
    <t>54 2 01 77500</t>
  </si>
  <si>
    <t>58 0 00 00000</t>
  </si>
  <si>
    <t>58 6 00 00000</t>
  </si>
  <si>
    <t>58 6 01 00000</t>
  </si>
  <si>
    <t>58 6 01 72830</t>
  </si>
  <si>
    <t>58 6 01 77550</t>
  </si>
  <si>
    <t>58 1 00 00000</t>
  </si>
  <si>
    <t>58 1 01 00000</t>
  </si>
  <si>
    <t>58 1 01 77520</t>
  </si>
  <si>
    <t>58 2 00 00000</t>
  </si>
  <si>
    <t>58 2 01 00000</t>
  </si>
  <si>
    <t>58 2 01 77530</t>
  </si>
  <si>
    <t>58 3 00 00000</t>
  </si>
  <si>
    <t>58 3 01 00000</t>
  </si>
  <si>
    <t>58 3 01 77540</t>
  </si>
  <si>
    <t>88 0 00 00000</t>
  </si>
  <si>
    <t>88 0 00 72650</t>
  </si>
  <si>
    <t>88 0 00 77060</t>
  </si>
  <si>
    <t>88 0 00 77080</t>
  </si>
  <si>
    <t>53 2 00 00000</t>
  </si>
  <si>
    <t>53 2 01 00000</t>
  </si>
  <si>
    <t>53 2 01 72830</t>
  </si>
  <si>
    <t>53 2 01 77290</t>
  </si>
  <si>
    <t>53 3 00 0000</t>
  </si>
  <si>
    <t>53 3 01 00000</t>
  </si>
  <si>
    <t>53 3 01 72830</t>
  </si>
  <si>
    <t>53 3 01 77300</t>
  </si>
  <si>
    <t>53 4 00 00000</t>
  </si>
  <si>
    <t>53 4 01 00000</t>
  </si>
  <si>
    <t>53 4 01 72830</t>
  </si>
  <si>
    <t>53 4 01 77310</t>
  </si>
  <si>
    <t>53 5 00 00000</t>
  </si>
  <si>
    <t>53 5 01 00000</t>
  </si>
  <si>
    <t>53 5 01 77330</t>
  </si>
  <si>
    <t>53 6 00 00000</t>
  </si>
  <si>
    <t>53 6 01 00000</t>
  </si>
  <si>
    <t>53 6 01 71790</t>
  </si>
  <si>
    <t>53 6 01 77330</t>
  </si>
  <si>
    <t>88 0 00 55490</t>
  </si>
  <si>
    <t>88 0 00 77010</t>
  </si>
  <si>
    <t>88 0 00 77140</t>
  </si>
  <si>
    <t>58 4 00 00000</t>
  </si>
  <si>
    <t>58 4 01 00000</t>
  </si>
  <si>
    <t>58 4 01 L4970</t>
  </si>
  <si>
    <t>88 0 00  00000</t>
  </si>
  <si>
    <t>54 1 00 00000</t>
  </si>
  <si>
    <t>54 1 01 00000</t>
  </si>
  <si>
    <t>54 1 01 77480</t>
  </si>
  <si>
    <t>54 1 02 00000</t>
  </si>
  <si>
    <t>54 1 02 77480</t>
  </si>
  <si>
    <t>54 3 00 00000</t>
  </si>
  <si>
    <t>54 3 01 00000</t>
  </si>
  <si>
    <t>54 3 01 77780</t>
  </si>
  <si>
    <t>54 3 03 00000</t>
  </si>
  <si>
    <t>54 3 03 70140</t>
  </si>
  <si>
    <t>54 3 03 77780</t>
  </si>
  <si>
    <t>65 0 00 00000</t>
  </si>
  <si>
    <t xml:space="preserve">65 0 03 00000 </t>
  </si>
  <si>
    <t>65 0 03 77580</t>
  </si>
  <si>
    <t>88 0 00 77200</t>
  </si>
  <si>
    <t>88 0 00 77440</t>
  </si>
  <si>
    <t>88 0 00 77790</t>
  </si>
  <si>
    <t>88 0 00 51350</t>
  </si>
  <si>
    <t>88 0 00 77800</t>
  </si>
  <si>
    <t>88 0 00 77020</t>
  </si>
  <si>
    <t>58 5 00 00000</t>
  </si>
  <si>
    <t>58 5 01 00000</t>
  </si>
  <si>
    <t>58 5 01 77560</t>
  </si>
  <si>
    <t>66 0 00 00000</t>
  </si>
  <si>
    <t>66 0 01 00000</t>
  </si>
  <si>
    <t>66 0 01 77700</t>
  </si>
  <si>
    <t>66 0 02 00000</t>
  </si>
  <si>
    <t>66 0 02 77700</t>
  </si>
  <si>
    <t>51 1 01 00000</t>
  </si>
  <si>
    <t xml:space="preserve">51 1 01 71570 </t>
  </si>
  <si>
    <t>51 1 01 77210</t>
  </si>
  <si>
    <t>51 3 00 00000</t>
  </si>
  <si>
    <t>51 3 01 00000</t>
  </si>
  <si>
    <t>51 3 01 77590</t>
  </si>
  <si>
    <t>51 3 02 00000</t>
  </si>
  <si>
    <t>51 3 02 77590</t>
  </si>
  <si>
    <t>88 0 00 71500</t>
  </si>
  <si>
    <t>51 1 02 00000</t>
  </si>
  <si>
    <t>51 1 02 71570</t>
  </si>
  <si>
    <t>51 1 02 77210</t>
  </si>
  <si>
    <t>51 1 03 77210</t>
  </si>
  <si>
    <t>51 1 05 00000</t>
  </si>
  <si>
    <t>51 1 05 72410</t>
  </si>
  <si>
    <t>51 1 05 77210</t>
  </si>
  <si>
    <t>51 1 07 00000</t>
  </si>
  <si>
    <t>51 1 07 L3040</t>
  </si>
  <si>
    <t>51 1 07 77230</t>
  </si>
  <si>
    <t>62 0 02 00000</t>
  </si>
  <si>
    <t>62 0 02 77710</t>
  </si>
  <si>
    <t>88 0 00 77120</t>
  </si>
  <si>
    <t>88 0 00 77320</t>
  </si>
  <si>
    <t xml:space="preserve">51 100 00000 </t>
  </si>
  <si>
    <t>51 1 04 00000</t>
  </si>
  <si>
    <t>51 1 04 77210</t>
  </si>
  <si>
    <t>88 0 00 71510</t>
  </si>
  <si>
    <t>88 0 00 77370</t>
  </si>
  <si>
    <t>88 0 00 77040</t>
  </si>
  <si>
    <t>88 0 00 77100</t>
  </si>
  <si>
    <t>55 0 00 00000</t>
  </si>
  <si>
    <t>55 0 02 00000</t>
  </si>
  <si>
    <t>55 0 02 70550</t>
  </si>
  <si>
    <t>55 0 02 77630</t>
  </si>
  <si>
    <t>57 0 00 00000</t>
  </si>
  <si>
    <t>57 0 02 00000</t>
  </si>
  <si>
    <t>57 0 02 77470</t>
  </si>
  <si>
    <t>88 0 00 77170</t>
  </si>
  <si>
    <t>88 0 00 77190</t>
  </si>
  <si>
    <t>88 0 00 72950</t>
  </si>
  <si>
    <t>88 0 00 72960</t>
  </si>
  <si>
    <t>88 0 00 R0820</t>
  </si>
  <si>
    <t>88 0 00 77000</t>
  </si>
  <si>
    <t>64 0 00  00000</t>
  </si>
  <si>
    <t>64 0 05  00000</t>
  </si>
  <si>
    <t>64 0 05  77570</t>
  </si>
  <si>
    <t>88 0 00 51200</t>
  </si>
  <si>
    <t>88 0 00 77030</t>
  </si>
  <si>
    <t>52 0 00 00000</t>
  </si>
  <si>
    <t>52 0 04 00000</t>
  </si>
  <si>
    <t>52 0 04 77460</t>
  </si>
  <si>
    <t xml:space="preserve">63 0 00 00000 </t>
  </si>
  <si>
    <t>63 0 02 00000</t>
  </si>
  <si>
    <t>63 0 02 77150</t>
  </si>
  <si>
    <t>67 0 00 00000</t>
  </si>
  <si>
    <t>70 0 00 00000</t>
  </si>
  <si>
    <t>70 0 01 00000</t>
  </si>
  <si>
    <t>70 0 01 77110</t>
  </si>
  <si>
    <t>88 0 00 71580</t>
  </si>
  <si>
    <t>88 0 00 71590</t>
  </si>
  <si>
    <t>88 0 00 71610</t>
  </si>
  <si>
    <t>50 0 00 00000</t>
  </si>
  <si>
    <t>50 0 06 00000</t>
  </si>
  <si>
    <t>50 0 06 77180</t>
  </si>
  <si>
    <t>88 0 00 77400</t>
  </si>
  <si>
    <t>88 0 00 77380</t>
  </si>
  <si>
    <t>88 0 00 77390</t>
  </si>
  <si>
    <t>88 0 00 52600</t>
  </si>
  <si>
    <t xml:space="preserve">88 0 00 72480 </t>
  </si>
  <si>
    <t>88 0 00 72490</t>
  </si>
  <si>
    <t>88 0 00 72500</t>
  </si>
  <si>
    <t>88 0 00 71600</t>
  </si>
  <si>
    <t>88 0 00 77130</t>
  </si>
  <si>
    <t>55 0 01 00000</t>
  </si>
  <si>
    <t>55 0 01 77630</t>
  </si>
  <si>
    <t>55 0 01 70550</t>
  </si>
  <si>
    <t>88 0 00 77450</t>
  </si>
  <si>
    <t xml:space="preserve">88 0 00 77810 </t>
  </si>
  <si>
    <t>56 0 02 00000</t>
  </si>
  <si>
    <t>56 0 02 77640</t>
  </si>
  <si>
    <t>56 0 03 00000</t>
  </si>
  <si>
    <t>56 0 03 77640</t>
  </si>
  <si>
    <t>56 0 04 00000</t>
  </si>
  <si>
    <t>56 0 04 77640</t>
  </si>
  <si>
    <t>56 0 05 00000</t>
  </si>
  <si>
    <t>56 0 05 77640</t>
  </si>
  <si>
    <t>56 0 06 00000</t>
  </si>
  <si>
    <t>56 0 06 77640</t>
  </si>
  <si>
    <t>57 0 03 00000</t>
  </si>
  <si>
    <t>57 0 03 77470</t>
  </si>
  <si>
    <t>57 0 04 00000</t>
  </si>
  <si>
    <t>57 0 04 77470</t>
  </si>
  <si>
    <t>61 0 02 00000</t>
  </si>
  <si>
    <t>61 0 02 77720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</si>
</sst>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vertical="justify"/>
    </xf>
    <xf numFmtId="49" fontId="4" fillId="25" borderId="10" xfId="0" applyNumberFormat="1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1" fillId="0" borderId="0" xfId="0" applyFont="1"/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0" fontId="4" fillId="32" borderId="0" xfId="0" applyFont="1" applyFill="1"/>
    <xf numFmtId="0" fontId="25" fillId="32" borderId="10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wrapText="1"/>
    </xf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top" wrapText="1"/>
    </xf>
    <xf numFmtId="49" fontId="24" fillId="32" borderId="10" xfId="0" applyNumberFormat="1" applyFont="1" applyFill="1" applyBorder="1" applyAlignment="1">
      <alignment horizontal="center" vertical="top" shrinkToFi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0" fontId="24" fillId="32" borderId="14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shrinkToFit="1"/>
    </xf>
    <xf numFmtId="49" fontId="27" fillId="32" borderId="10" xfId="0" applyNumberFormat="1" applyFont="1" applyFill="1" applyBorder="1" applyAlignment="1">
      <alignment horizontal="center" vertical="center" shrinkToFit="1"/>
    </xf>
    <xf numFmtId="164" fontId="23" fillId="32" borderId="10" xfId="0" applyNumberFormat="1" applyFont="1" applyFill="1" applyBorder="1" applyAlignment="1">
      <alignment horizontal="center" vertical="center" shrinkToFit="1"/>
    </xf>
    <xf numFmtId="165" fontId="23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164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165" fontId="27" fillId="32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horizontal="center" vertical="center"/>
    </xf>
    <xf numFmtId="164" fontId="23" fillId="32" borderId="10" xfId="0" applyNumberFormat="1" applyFont="1" applyFill="1" applyBorder="1" applyAlignment="1">
      <alignment horizontal="center" vertical="center"/>
    </xf>
    <xf numFmtId="164" fontId="27" fillId="32" borderId="10" xfId="0" applyNumberFormat="1" applyFont="1" applyFill="1" applyBorder="1" applyAlignment="1">
      <alignment horizontal="center" vertical="center"/>
    </xf>
    <xf numFmtId="164" fontId="24" fillId="32" borderId="10" xfId="0" applyNumberFormat="1" applyFont="1" applyFill="1" applyBorder="1" applyAlignment="1">
      <alignment horizontal="center" vertical="top" shrinkToFit="1"/>
    </xf>
    <xf numFmtId="164" fontId="25" fillId="32" borderId="10" xfId="0" applyNumberFormat="1" applyFont="1" applyFill="1" applyBorder="1" applyAlignment="1">
      <alignment horizontal="center" vertical="top" shrinkToFit="1"/>
    </xf>
    <xf numFmtId="0" fontId="23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165" fontId="23" fillId="32" borderId="10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justify" vertical="center" wrapText="1"/>
    </xf>
    <xf numFmtId="164" fontId="24" fillId="32" borderId="0" xfId="0" applyNumberFormat="1" applyFont="1" applyFill="1" applyBorder="1" applyAlignment="1">
      <alignment horizontal="center" vertical="top" shrinkToFit="1"/>
    </xf>
    <xf numFmtId="165" fontId="4" fillId="32" borderId="10" xfId="0" applyNumberFormat="1" applyFont="1" applyFill="1" applyBorder="1"/>
    <xf numFmtId="0" fontId="23" fillId="32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25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32" borderId="0" xfId="0" applyFont="1" applyFill="1" applyBorder="1" applyAlignment="1">
      <alignment horizontal="right" vertical="center" wrapText="1"/>
    </xf>
    <xf numFmtId="0" fontId="23" fillId="32" borderId="10" xfId="0" applyFont="1" applyFill="1" applyBorder="1" applyAlignment="1"/>
    <xf numFmtId="49" fontId="23" fillId="32" borderId="10" xfId="0" applyNumberFormat="1" applyFont="1" applyFill="1" applyBorder="1" applyAlignment="1"/>
    <xf numFmtId="164" fontId="23" fillId="32" borderId="10" xfId="0" applyNumberFormat="1" applyFont="1" applyFill="1" applyBorder="1" applyAlignment="1">
      <alignment vertical="top" shrinkToFit="1"/>
    </xf>
    <xf numFmtId="164" fontId="23" fillId="32" borderId="10" xfId="0" applyNumberFormat="1" applyFont="1" applyFill="1" applyBorder="1" applyAlignment="1">
      <alignment vertical="center" shrinkToFit="1"/>
    </xf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9"/>
  <sheetViews>
    <sheetView showGridLines="0" view="pageBreakPreview" topLeftCell="A16" zoomScaleNormal="110" zoomScaleSheetLayoutView="100" workbookViewId="0">
      <selection activeCell="E45" sqref="E45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1.7109375" style="5" customWidth="1"/>
    <col min="4" max="4" width="9.85546875" style="5" customWidth="1"/>
    <col min="5" max="5" width="7.7109375" style="5" customWidth="1"/>
    <col min="6" max="9" width="0" style="3" hidden="1" customWidth="1"/>
    <col min="10" max="16384" width="9.140625" style="3"/>
  </cols>
  <sheetData>
    <row r="1" spans="1:15" ht="73.5" customHeight="1">
      <c r="A1" s="77"/>
      <c r="B1" s="77"/>
      <c r="C1" s="141" t="s">
        <v>410</v>
      </c>
      <c r="D1" s="141"/>
      <c r="E1" s="141"/>
      <c r="F1" s="78"/>
      <c r="G1" s="78"/>
      <c r="H1" s="4"/>
      <c r="I1" s="4"/>
    </row>
    <row r="2" spans="1:15" ht="0.75" hidden="1" customHeight="1">
      <c r="A2" s="79"/>
      <c r="B2" s="79"/>
      <c r="C2" s="79"/>
      <c r="D2" s="79"/>
      <c r="E2" s="79"/>
      <c r="F2" s="79"/>
      <c r="G2" s="79"/>
      <c r="H2" s="17"/>
      <c r="I2" s="19"/>
    </row>
    <row r="3" spans="1:15" ht="30.75" customHeight="1">
      <c r="A3" s="142" t="s">
        <v>319</v>
      </c>
      <c r="B3" s="142"/>
      <c r="C3" s="142"/>
      <c r="D3" s="142"/>
      <c r="E3" s="142"/>
      <c r="F3" s="143"/>
      <c r="G3" s="143"/>
      <c r="H3" s="19"/>
      <c r="I3" s="19"/>
    </row>
    <row r="4" spans="1:15" ht="12.75" customHeight="1">
      <c r="A4" s="80"/>
      <c r="B4" s="80"/>
      <c r="C4" s="80"/>
      <c r="D4" s="80"/>
      <c r="E4" s="136" t="s">
        <v>38</v>
      </c>
      <c r="F4" s="81"/>
      <c r="G4" s="81"/>
      <c r="H4" s="19"/>
      <c r="I4" s="19"/>
    </row>
    <row r="5" spans="1:15" ht="27.75" customHeight="1">
      <c r="A5" s="82" t="s">
        <v>7</v>
      </c>
      <c r="B5" s="82" t="s">
        <v>107</v>
      </c>
      <c r="C5" s="82" t="s">
        <v>106</v>
      </c>
      <c r="D5" s="82" t="s">
        <v>105</v>
      </c>
      <c r="E5" s="82" t="s">
        <v>39</v>
      </c>
      <c r="F5" s="82" t="s">
        <v>8</v>
      </c>
      <c r="G5" s="82" t="s">
        <v>8</v>
      </c>
      <c r="H5" s="2" t="s">
        <v>8</v>
      </c>
      <c r="I5" s="2" t="s">
        <v>8</v>
      </c>
    </row>
    <row r="6" spans="1:15" s="6" customFormat="1" ht="25.5" customHeight="1">
      <c r="A6" s="83" t="s">
        <v>121</v>
      </c>
      <c r="B6" s="84" t="s">
        <v>9</v>
      </c>
      <c r="C6" s="111">
        <f>SUM(C7:C14)</f>
        <v>68641.399999999994</v>
      </c>
      <c r="D6" s="111">
        <f>SUM(D7:D14)</f>
        <v>64174.7</v>
      </c>
      <c r="E6" s="111">
        <f t="shared" ref="E6:E45" si="0">D6/C6*100</f>
        <v>93.492702654666132</v>
      </c>
      <c r="F6" s="85">
        <v>0.99960000000000004</v>
      </c>
      <c r="G6" s="86">
        <v>0</v>
      </c>
      <c r="H6" s="20">
        <v>0</v>
      </c>
      <c r="I6" s="21">
        <v>0</v>
      </c>
    </row>
    <row r="7" spans="1:15" s="41" customFormat="1" ht="17.25" customHeight="1" outlineLevel="1">
      <c r="A7" s="74" t="s">
        <v>180</v>
      </c>
      <c r="B7" s="75" t="s">
        <v>10</v>
      </c>
      <c r="C7" s="112">
        <f>'прил 3'!E151</f>
        <v>2219.1999999999998</v>
      </c>
      <c r="D7" s="112">
        <f>'прил 3'!F151</f>
        <v>2218.6</v>
      </c>
      <c r="E7" s="112">
        <f t="shared" si="0"/>
        <v>99.9729632299928</v>
      </c>
      <c r="F7" s="69">
        <v>0.99970000000000003</v>
      </c>
      <c r="G7" s="70">
        <v>0</v>
      </c>
      <c r="H7" s="39">
        <v>0</v>
      </c>
      <c r="I7" s="40">
        <v>0</v>
      </c>
      <c r="J7" s="52"/>
      <c r="K7" s="52"/>
      <c r="L7" s="52"/>
      <c r="M7" s="52"/>
      <c r="N7" s="52"/>
      <c r="O7" s="52"/>
    </row>
    <row r="8" spans="1:15" s="41" customFormat="1" ht="28.5" customHeight="1" outlineLevel="1">
      <c r="A8" s="74" t="s">
        <v>174</v>
      </c>
      <c r="B8" s="75" t="s">
        <v>11</v>
      </c>
      <c r="C8" s="112">
        <f>'прил 3'!E8</f>
        <v>4001.1</v>
      </c>
      <c r="D8" s="112">
        <f>'прил 3'!F8</f>
        <v>3988.2</v>
      </c>
      <c r="E8" s="112">
        <f t="shared" si="0"/>
        <v>99.677588663117646</v>
      </c>
      <c r="F8" s="69">
        <v>0.99939999999999996</v>
      </c>
      <c r="G8" s="70">
        <v>0</v>
      </c>
      <c r="H8" s="39">
        <v>0</v>
      </c>
      <c r="I8" s="40">
        <v>0</v>
      </c>
      <c r="J8" s="52"/>
      <c r="K8" s="52"/>
      <c r="L8" s="52"/>
      <c r="M8" s="52"/>
      <c r="N8" s="52"/>
      <c r="O8" s="52"/>
    </row>
    <row r="9" spans="1:15" s="41" customFormat="1" ht="16.5" customHeight="1" outlineLevel="1">
      <c r="A9" s="74" t="s">
        <v>175</v>
      </c>
      <c r="B9" s="75" t="s">
        <v>12</v>
      </c>
      <c r="C9" s="112">
        <f>'прил 3'!E155</f>
        <v>35023.4</v>
      </c>
      <c r="D9" s="112">
        <f>'прил 3'!F155</f>
        <v>31847.600000000002</v>
      </c>
      <c r="E9" s="112">
        <f t="shared" si="0"/>
        <v>90.932348087278797</v>
      </c>
      <c r="F9" s="69">
        <v>0.99990000000000001</v>
      </c>
      <c r="G9" s="70">
        <v>0</v>
      </c>
      <c r="H9" s="39">
        <v>0</v>
      </c>
      <c r="I9" s="40">
        <v>0</v>
      </c>
      <c r="J9" s="52"/>
      <c r="K9" s="52"/>
      <c r="L9" s="52"/>
      <c r="M9" s="52"/>
      <c r="N9" s="52"/>
      <c r="O9" s="52"/>
    </row>
    <row r="10" spans="1:15" s="41" customFormat="1" ht="15" outlineLevel="1">
      <c r="A10" s="74" t="s">
        <v>58</v>
      </c>
      <c r="B10" s="75" t="s">
        <v>13</v>
      </c>
      <c r="C10" s="112">
        <f>'прил 3'!E164</f>
        <v>25.2</v>
      </c>
      <c r="D10" s="112">
        <f>'прил 3'!F164</f>
        <v>25.2</v>
      </c>
      <c r="E10" s="112">
        <f t="shared" si="0"/>
        <v>100</v>
      </c>
      <c r="F10" s="69">
        <v>0</v>
      </c>
      <c r="G10" s="70">
        <v>0</v>
      </c>
      <c r="H10" s="39">
        <v>0</v>
      </c>
      <c r="I10" s="40">
        <v>0</v>
      </c>
      <c r="J10" s="52"/>
      <c r="K10" s="52"/>
      <c r="L10" s="52"/>
      <c r="M10" s="52"/>
      <c r="N10" s="52"/>
      <c r="O10" s="52"/>
    </row>
    <row r="11" spans="1:15" s="41" customFormat="1" ht="31.5" customHeight="1" outlineLevel="1">
      <c r="A11" s="74" t="s">
        <v>200</v>
      </c>
      <c r="B11" s="75" t="s">
        <v>14</v>
      </c>
      <c r="C11" s="112">
        <f>'прил 3'!E17+'прил 3'!E418</f>
        <v>8005.6</v>
      </c>
      <c r="D11" s="112">
        <f>'прил 3'!F17+'прил 3'!F418</f>
        <v>7965.1</v>
      </c>
      <c r="E11" s="112">
        <f t="shared" si="0"/>
        <v>99.494104127111029</v>
      </c>
      <c r="F11" s="69">
        <v>0.99950000000000006</v>
      </c>
      <c r="G11" s="70">
        <v>0</v>
      </c>
      <c r="H11" s="39">
        <v>0</v>
      </c>
      <c r="I11" s="40">
        <v>0</v>
      </c>
      <c r="J11" s="52"/>
      <c r="K11" s="52"/>
      <c r="L11" s="52"/>
      <c r="M11" s="52"/>
      <c r="N11" s="52"/>
      <c r="O11" s="52"/>
    </row>
    <row r="12" spans="1:15" s="41" customFormat="1" ht="16.5" customHeight="1" outlineLevel="1">
      <c r="A12" s="74" t="s">
        <v>321</v>
      </c>
      <c r="B12" s="75" t="s">
        <v>325</v>
      </c>
      <c r="C12" s="112">
        <f>'прил 3'!E422</f>
        <v>2000</v>
      </c>
      <c r="D12" s="112">
        <f>'прил 3'!F422</f>
        <v>2000</v>
      </c>
      <c r="E12" s="112">
        <f t="shared" si="0"/>
        <v>100</v>
      </c>
      <c r="F12" s="69"/>
      <c r="G12" s="70"/>
      <c r="H12" s="39"/>
      <c r="I12" s="40"/>
      <c r="J12" s="52"/>
      <c r="K12" s="52"/>
      <c r="L12" s="52"/>
      <c r="M12" s="52"/>
      <c r="N12" s="52"/>
      <c r="O12" s="52"/>
    </row>
    <row r="13" spans="1:15" s="41" customFormat="1" ht="14.25" customHeight="1" outlineLevel="1">
      <c r="A13" s="107" t="s">
        <v>258</v>
      </c>
      <c r="B13" s="75" t="s">
        <v>259</v>
      </c>
      <c r="C13" s="112">
        <f>'прил 3'!E165</f>
        <v>61</v>
      </c>
      <c r="D13" s="112">
        <f>'прил 3'!F165</f>
        <v>0</v>
      </c>
      <c r="E13" s="112">
        <f t="shared" si="0"/>
        <v>0</v>
      </c>
      <c r="F13" s="69"/>
      <c r="G13" s="70"/>
      <c r="H13" s="39"/>
      <c r="I13" s="40"/>
      <c r="J13" s="52"/>
      <c r="K13" s="52"/>
      <c r="L13" s="52"/>
      <c r="M13" s="52"/>
      <c r="N13" s="52"/>
      <c r="O13" s="52"/>
    </row>
    <row r="14" spans="1:15" s="41" customFormat="1" ht="16.899999999999999" customHeight="1" outlineLevel="1">
      <c r="A14" s="74" t="s">
        <v>54</v>
      </c>
      <c r="B14" s="75" t="s">
        <v>15</v>
      </c>
      <c r="C14" s="112">
        <f>'прил 3'!E12+'прил 3'!E110+'прил 3'!E168+'прил 3'!E218+'прил 3'!E316+'прил 3'!E425</f>
        <v>17305.899999999998</v>
      </c>
      <c r="D14" s="112">
        <f>'прил 3'!F12+'прил 3'!F110+'прил 3'!F168+'прил 3'!F218+'прил 3'!F316+'прил 3'!F425</f>
        <v>16130.000000000002</v>
      </c>
      <c r="E14" s="112">
        <f t="shared" si="0"/>
        <v>93.205207472596072</v>
      </c>
      <c r="F14" s="69">
        <v>1.0017</v>
      </c>
      <c r="G14" s="70">
        <v>0</v>
      </c>
      <c r="H14" s="39">
        <v>0</v>
      </c>
      <c r="I14" s="40">
        <v>0</v>
      </c>
      <c r="J14" s="52"/>
      <c r="K14" s="52"/>
      <c r="L14" s="52"/>
      <c r="M14" s="52"/>
      <c r="N14" s="52"/>
      <c r="O14" s="52"/>
    </row>
    <row r="15" spans="1:15" s="6" customFormat="1" ht="25.5" customHeight="1">
      <c r="A15" s="83" t="s">
        <v>112</v>
      </c>
      <c r="B15" s="84" t="s">
        <v>16</v>
      </c>
      <c r="C15" s="111">
        <f>SUM(C16:C19)</f>
        <v>125391.8</v>
      </c>
      <c r="D15" s="111">
        <f>SUM(D16:D19)</f>
        <v>124495.49999999999</v>
      </c>
      <c r="E15" s="111">
        <f t="shared" si="0"/>
        <v>99.285200467654164</v>
      </c>
      <c r="F15" s="67">
        <v>0.99970000000000003</v>
      </c>
      <c r="G15" s="68">
        <v>0</v>
      </c>
      <c r="H15" s="20">
        <v>0</v>
      </c>
      <c r="I15" s="21">
        <v>0</v>
      </c>
      <c r="J15" s="53"/>
      <c r="K15" s="53"/>
      <c r="L15" s="53"/>
      <c r="M15" s="53"/>
      <c r="N15" s="53"/>
      <c r="O15" s="53"/>
    </row>
    <row r="16" spans="1:15" s="42" customFormat="1" ht="16.899999999999999" customHeight="1">
      <c r="A16" s="74" t="s">
        <v>111</v>
      </c>
      <c r="B16" s="75" t="s">
        <v>109</v>
      </c>
      <c r="C16" s="112">
        <f>'прил 3'!E22</f>
        <v>150</v>
      </c>
      <c r="D16" s="112">
        <f>'прил 3'!F22</f>
        <v>147.19999999999999</v>
      </c>
      <c r="E16" s="112">
        <f t="shared" si="0"/>
        <v>98.133333333333326</v>
      </c>
      <c r="F16" s="67"/>
      <c r="G16" s="68"/>
      <c r="H16" s="39"/>
      <c r="I16" s="40"/>
      <c r="J16" s="53"/>
      <c r="K16" s="53"/>
      <c r="L16" s="53"/>
      <c r="M16" s="53"/>
      <c r="N16" s="53"/>
      <c r="O16" s="53"/>
    </row>
    <row r="17" spans="1:15" s="42" customFormat="1" ht="16.899999999999999" customHeight="1">
      <c r="A17" s="74" t="s">
        <v>172</v>
      </c>
      <c r="B17" s="75" t="s">
        <v>173</v>
      </c>
      <c r="C17" s="112">
        <f>'прил 3'!E223</f>
        <v>60</v>
      </c>
      <c r="D17" s="112">
        <f>'прил 3'!F223</f>
        <v>59.8</v>
      </c>
      <c r="E17" s="112">
        <f t="shared" si="0"/>
        <v>99.666666666666657</v>
      </c>
      <c r="F17" s="67"/>
      <c r="G17" s="68"/>
      <c r="H17" s="39"/>
      <c r="I17" s="40"/>
      <c r="J17" s="53"/>
      <c r="K17" s="53"/>
      <c r="L17" s="53"/>
      <c r="M17" s="53"/>
      <c r="N17" s="53"/>
      <c r="O17" s="53"/>
    </row>
    <row r="18" spans="1:15" s="42" customFormat="1" ht="15.6" customHeight="1">
      <c r="A18" s="74" t="s">
        <v>201</v>
      </c>
      <c r="B18" s="75" t="s">
        <v>110</v>
      </c>
      <c r="C18" s="112">
        <f>'прил 3'!E27+'прил 3'!E119+'прил 3'!E226</f>
        <v>124775.6</v>
      </c>
      <c r="D18" s="112">
        <f>'прил 3'!F27+'прил 3'!F119+'прил 3'!F226</f>
        <v>123933.29999999999</v>
      </c>
      <c r="E18" s="112">
        <f t="shared" si="0"/>
        <v>99.324948146913329</v>
      </c>
      <c r="F18" s="67"/>
      <c r="G18" s="68"/>
      <c r="H18" s="39"/>
      <c r="I18" s="40"/>
      <c r="J18" s="53"/>
      <c r="K18" s="53"/>
      <c r="L18" s="53"/>
      <c r="M18" s="53"/>
      <c r="N18" s="53"/>
      <c r="O18" s="53"/>
    </row>
    <row r="19" spans="1:15" s="41" customFormat="1" ht="19.899999999999999" customHeight="1" outlineLevel="1">
      <c r="A19" s="74" t="s">
        <v>55</v>
      </c>
      <c r="B19" s="75" t="s">
        <v>17</v>
      </c>
      <c r="C19" s="112">
        <f>'прил 3'!E127+'прил 3'!E194</f>
        <v>406.2</v>
      </c>
      <c r="D19" s="112">
        <f>'прил 3'!F127+'прил 3'!F194</f>
        <v>355.2</v>
      </c>
      <c r="E19" s="112">
        <f t="shared" si="0"/>
        <v>87.444608567208277</v>
      </c>
      <c r="F19" s="69">
        <v>0.99819999999999998</v>
      </c>
      <c r="G19" s="70">
        <v>0</v>
      </c>
      <c r="H19" s="39">
        <v>0</v>
      </c>
      <c r="I19" s="40">
        <v>0</v>
      </c>
      <c r="J19" s="52"/>
      <c r="K19" s="52"/>
      <c r="L19" s="52"/>
      <c r="M19" s="52"/>
      <c r="N19" s="52"/>
      <c r="O19" s="52"/>
    </row>
    <row r="20" spans="1:15" s="6" customFormat="1" ht="21" customHeight="1">
      <c r="A20" s="83" t="s">
        <v>113</v>
      </c>
      <c r="B20" s="84" t="s">
        <v>18</v>
      </c>
      <c r="C20" s="111">
        <f>SUM(C21:C24)</f>
        <v>148012.79999999999</v>
      </c>
      <c r="D20" s="111">
        <f>SUM(D21:D24)</f>
        <v>145045.20000000001</v>
      </c>
      <c r="E20" s="111">
        <f t="shared" si="0"/>
        <v>97.995038266960705</v>
      </c>
      <c r="F20" s="67">
        <v>0.99990000000000001</v>
      </c>
      <c r="G20" s="68">
        <v>0</v>
      </c>
      <c r="H20" s="20">
        <v>0</v>
      </c>
      <c r="I20" s="21">
        <v>0</v>
      </c>
    </row>
    <row r="21" spans="1:15" s="41" customFormat="1" ht="15" outlineLevel="1">
      <c r="A21" s="74" t="s">
        <v>56</v>
      </c>
      <c r="B21" s="75" t="s">
        <v>19</v>
      </c>
      <c r="C21" s="112">
        <f>'прил 3'!E131+'прил 3'!E242</f>
        <v>12193.6</v>
      </c>
      <c r="D21" s="112">
        <f>'прил 3'!F242+'прил 3'!F131</f>
        <v>12077.1</v>
      </c>
      <c r="E21" s="112">
        <f t="shared" si="0"/>
        <v>99.044580763679306</v>
      </c>
      <c r="F21" s="69">
        <v>1</v>
      </c>
      <c r="G21" s="70">
        <v>0</v>
      </c>
      <c r="H21" s="39">
        <v>0</v>
      </c>
      <c r="I21" s="40">
        <v>0</v>
      </c>
      <c r="J21" s="52"/>
      <c r="K21" s="52"/>
      <c r="L21" s="52"/>
      <c r="M21" s="52"/>
      <c r="N21" s="52"/>
      <c r="O21" s="52"/>
    </row>
    <row r="22" spans="1:15" s="41" customFormat="1" ht="15" outlineLevel="1">
      <c r="A22" s="74" t="s">
        <v>114</v>
      </c>
      <c r="B22" s="75" t="s">
        <v>20</v>
      </c>
      <c r="C22" s="112">
        <f>'прил 3'!E139+'прил 3'!E244+'прил 3'!E430</f>
        <v>6581</v>
      </c>
      <c r="D22" s="112">
        <f>'прил 3'!F430+'прил 3'!F244+'прил 3'!F139</f>
        <v>6525</v>
      </c>
      <c r="E22" s="112">
        <f t="shared" si="0"/>
        <v>99.149065491566631</v>
      </c>
      <c r="F22" s="69">
        <v>1</v>
      </c>
      <c r="G22" s="70">
        <v>0</v>
      </c>
      <c r="H22" s="39">
        <v>0</v>
      </c>
      <c r="I22" s="40">
        <v>0</v>
      </c>
      <c r="J22" s="52"/>
      <c r="K22" s="52"/>
      <c r="L22" s="52"/>
      <c r="M22" s="52"/>
      <c r="N22" s="52"/>
      <c r="O22" s="52"/>
    </row>
    <row r="23" spans="1:15" s="41" customFormat="1" ht="15" outlineLevel="1">
      <c r="A23" s="74" t="s">
        <v>62</v>
      </c>
      <c r="B23" s="75" t="s">
        <v>21</v>
      </c>
      <c r="C23" s="112">
        <f>'прил 3'!E253</f>
        <v>52444.7</v>
      </c>
      <c r="D23" s="112">
        <f>'прил 3'!F253</f>
        <v>49868.799999999996</v>
      </c>
      <c r="E23" s="112">
        <f t="shared" si="0"/>
        <v>95.088350205073141</v>
      </c>
      <c r="F23" s="69">
        <v>0.99980000000000002</v>
      </c>
      <c r="G23" s="70">
        <v>0</v>
      </c>
      <c r="H23" s="39">
        <v>0</v>
      </c>
      <c r="I23" s="40">
        <v>0</v>
      </c>
      <c r="J23" s="52"/>
      <c r="K23" s="52"/>
      <c r="L23" s="52"/>
      <c r="M23" s="52"/>
      <c r="N23" s="52"/>
      <c r="O23" s="52"/>
    </row>
    <row r="24" spans="1:15" s="41" customFormat="1" ht="30" outlineLevel="1">
      <c r="A24" s="74" t="s">
        <v>57</v>
      </c>
      <c r="B24" s="75" t="s">
        <v>22</v>
      </c>
      <c r="C24" s="112">
        <f>'прил 3'!E297</f>
        <v>76793.5</v>
      </c>
      <c r="D24" s="112">
        <f>'прил 3'!F297</f>
        <v>76574.3</v>
      </c>
      <c r="E24" s="112">
        <f t="shared" si="0"/>
        <v>99.714559174930173</v>
      </c>
      <c r="F24" s="69">
        <v>1</v>
      </c>
      <c r="G24" s="70">
        <v>0</v>
      </c>
      <c r="H24" s="39">
        <v>0</v>
      </c>
      <c r="I24" s="40">
        <v>0</v>
      </c>
      <c r="J24" s="52"/>
      <c r="K24" s="52"/>
      <c r="L24" s="52"/>
      <c r="M24" s="52"/>
      <c r="N24" s="52"/>
      <c r="O24" s="52"/>
    </row>
    <row r="25" spans="1:15" s="41" customFormat="1" ht="20.25" customHeight="1" outlineLevel="1">
      <c r="A25" s="83" t="s">
        <v>388</v>
      </c>
      <c r="B25" s="84" t="s">
        <v>386</v>
      </c>
      <c r="C25" s="111">
        <f>C26</f>
        <v>838.5</v>
      </c>
      <c r="D25" s="111">
        <f>D26</f>
        <v>838.5</v>
      </c>
      <c r="E25" s="111">
        <f t="shared" si="0"/>
        <v>100</v>
      </c>
      <c r="F25" s="69"/>
      <c r="G25" s="70"/>
      <c r="H25" s="39"/>
      <c r="I25" s="40"/>
      <c r="J25" s="52"/>
      <c r="K25" s="52"/>
      <c r="L25" s="52"/>
      <c r="M25" s="52"/>
      <c r="N25" s="52"/>
      <c r="O25" s="52"/>
    </row>
    <row r="26" spans="1:15" s="41" customFormat="1" ht="15" outlineLevel="1">
      <c r="A26" s="74" t="s">
        <v>380</v>
      </c>
      <c r="B26" s="75" t="s">
        <v>387</v>
      </c>
      <c r="C26" s="112">
        <f>'прил 3'!E305</f>
        <v>838.5</v>
      </c>
      <c r="D26" s="112">
        <f>'прил 3'!F305</f>
        <v>838.5</v>
      </c>
      <c r="E26" s="112">
        <f t="shared" si="0"/>
        <v>100</v>
      </c>
      <c r="F26" s="69"/>
      <c r="G26" s="70"/>
      <c r="H26" s="39"/>
      <c r="I26" s="40"/>
      <c r="J26" s="52"/>
      <c r="K26" s="52"/>
      <c r="L26" s="52"/>
      <c r="M26" s="52"/>
      <c r="N26" s="52"/>
      <c r="O26" s="52"/>
    </row>
    <row r="27" spans="1:15" s="6" customFormat="1" ht="19.5" customHeight="1">
      <c r="A27" s="83" t="s">
        <v>115</v>
      </c>
      <c r="B27" s="84" t="s">
        <v>23</v>
      </c>
      <c r="C27" s="111">
        <f>SUM(C28:C32)</f>
        <v>710055.6</v>
      </c>
      <c r="D27" s="111">
        <f>SUM(D28:D32)</f>
        <v>699423</v>
      </c>
      <c r="E27" s="111">
        <f t="shared" si="0"/>
        <v>98.502567967916875</v>
      </c>
      <c r="F27" s="67">
        <v>0.99970000000000003</v>
      </c>
      <c r="G27" s="68">
        <v>0</v>
      </c>
      <c r="H27" s="20">
        <v>0</v>
      </c>
      <c r="I27" s="21">
        <v>0</v>
      </c>
      <c r="J27" s="53"/>
      <c r="K27" s="53"/>
      <c r="L27" s="53" t="s">
        <v>108</v>
      </c>
      <c r="M27" s="53"/>
      <c r="N27" s="53"/>
      <c r="O27" s="53"/>
    </row>
    <row r="28" spans="1:15" s="41" customFormat="1" ht="15" outlineLevel="1">
      <c r="A28" s="74" t="s">
        <v>49</v>
      </c>
      <c r="B28" s="75" t="s">
        <v>24</v>
      </c>
      <c r="C28" s="112">
        <f>'прил 3'!E34</f>
        <v>289367.59999999998</v>
      </c>
      <c r="D28" s="112">
        <f>'прил 3'!F34</f>
        <v>287684.30000000005</v>
      </c>
      <c r="E28" s="112">
        <f t="shared" si="0"/>
        <v>99.418283180286977</v>
      </c>
      <c r="F28" s="69">
        <v>0.99970000000000003</v>
      </c>
      <c r="G28" s="70">
        <v>0</v>
      </c>
      <c r="H28" s="39">
        <v>0</v>
      </c>
      <c r="I28" s="40">
        <v>0</v>
      </c>
      <c r="J28" s="52"/>
      <c r="K28" s="52"/>
      <c r="L28" s="52"/>
      <c r="M28" s="52"/>
      <c r="N28" s="52"/>
      <c r="O28" s="52"/>
    </row>
    <row r="29" spans="1:15" s="41" customFormat="1" ht="15" outlineLevel="1">
      <c r="A29" s="74" t="s">
        <v>50</v>
      </c>
      <c r="B29" s="75" t="s">
        <v>25</v>
      </c>
      <c r="C29" s="112">
        <f>'прил 3'!E48</f>
        <v>342550.60000000003</v>
      </c>
      <c r="D29" s="112">
        <f>'прил 3'!F48</f>
        <v>336348.89999999997</v>
      </c>
      <c r="E29" s="112">
        <f t="shared" si="0"/>
        <v>98.189552142077673</v>
      </c>
      <c r="F29" s="69">
        <v>0.99980000000000002</v>
      </c>
      <c r="G29" s="70">
        <v>0</v>
      </c>
      <c r="H29" s="39">
        <v>0</v>
      </c>
      <c r="I29" s="40">
        <v>0</v>
      </c>
      <c r="J29" s="52"/>
      <c r="K29" s="52"/>
      <c r="L29" s="52"/>
      <c r="M29" s="52"/>
      <c r="N29" s="52"/>
      <c r="O29" s="52"/>
    </row>
    <row r="30" spans="1:15" s="41" customFormat="1" ht="15" outlineLevel="1">
      <c r="A30" s="74" t="s">
        <v>192</v>
      </c>
      <c r="B30" s="75" t="s">
        <v>188</v>
      </c>
      <c r="C30" s="112">
        <f>'прил 3'!E320</f>
        <v>51370</v>
      </c>
      <c r="D30" s="112">
        <f>'прил 3'!F320</f>
        <v>49412.1</v>
      </c>
      <c r="E30" s="112">
        <f t="shared" si="0"/>
        <v>96.188631496982666</v>
      </c>
      <c r="F30" s="69"/>
      <c r="G30" s="70"/>
      <c r="H30" s="39"/>
      <c r="I30" s="40"/>
      <c r="J30" s="52"/>
      <c r="K30" s="52"/>
      <c r="L30" s="52"/>
      <c r="M30" s="52"/>
      <c r="N30" s="52"/>
      <c r="O30" s="52"/>
    </row>
    <row r="31" spans="1:15" s="41" customFormat="1" ht="16.5" customHeight="1" outlineLevel="1">
      <c r="A31" s="74" t="s">
        <v>202</v>
      </c>
      <c r="B31" s="75" t="s">
        <v>26</v>
      </c>
      <c r="C31" s="112">
        <f>'прил 3'!E80+'прил 3'!E344</f>
        <v>1377.9</v>
      </c>
      <c r="D31" s="112">
        <f>'прил 3'!F80+'прил 3'!F344</f>
        <v>1122.8</v>
      </c>
      <c r="E31" s="112">
        <f t="shared" si="0"/>
        <v>81.486319761956594</v>
      </c>
      <c r="F31" s="69">
        <v>0.99419999999999997</v>
      </c>
      <c r="G31" s="70">
        <v>0</v>
      </c>
      <c r="H31" s="39">
        <v>0</v>
      </c>
      <c r="I31" s="40">
        <v>0</v>
      </c>
      <c r="J31" s="52"/>
      <c r="K31" s="52"/>
      <c r="L31" s="52"/>
      <c r="M31" s="52"/>
      <c r="N31" s="52"/>
      <c r="O31" s="52"/>
    </row>
    <row r="32" spans="1:15" s="41" customFormat="1" ht="16.5" customHeight="1" outlineLevel="1">
      <c r="A32" s="74" t="s">
        <v>51</v>
      </c>
      <c r="B32" s="75" t="s">
        <v>27</v>
      </c>
      <c r="C32" s="112">
        <f>'прил 3'!E85</f>
        <v>25389.5</v>
      </c>
      <c r="D32" s="112">
        <f>'прил 3'!F85</f>
        <v>24854.900000000005</v>
      </c>
      <c r="E32" s="112">
        <f t="shared" si="0"/>
        <v>97.894405167490518</v>
      </c>
      <c r="F32" s="69">
        <v>0.99929999999999997</v>
      </c>
      <c r="G32" s="70">
        <v>0</v>
      </c>
      <c r="H32" s="39">
        <v>0</v>
      </c>
      <c r="I32" s="40">
        <v>0</v>
      </c>
      <c r="J32" s="52"/>
      <c r="K32" s="52"/>
      <c r="L32" s="52"/>
      <c r="M32" s="52"/>
      <c r="N32" s="52"/>
      <c r="O32" s="52"/>
    </row>
    <row r="33" spans="1:15" s="6" customFormat="1" ht="21" customHeight="1">
      <c r="A33" s="83" t="s">
        <v>127</v>
      </c>
      <c r="B33" s="84" t="s">
        <v>28</v>
      </c>
      <c r="C33" s="111">
        <f>SUM(C34:C35)</f>
        <v>41954.2</v>
      </c>
      <c r="D33" s="111">
        <f>SUM(D34:D35)</f>
        <v>40646</v>
      </c>
      <c r="E33" s="111">
        <f t="shared" si="0"/>
        <v>96.881837813615817</v>
      </c>
      <c r="F33" s="67">
        <v>0.99870000000000003</v>
      </c>
      <c r="G33" s="68">
        <v>0</v>
      </c>
      <c r="H33" s="20">
        <v>0</v>
      </c>
      <c r="I33" s="21">
        <v>0</v>
      </c>
      <c r="J33" s="53"/>
      <c r="K33" s="53"/>
      <c r="L33" s="53"/>
      <c r="M33" s="53"/>
      <c r="N33" s="53"/>
      <c r="O33" s="53"/>
    </row>
    <row r="34" spans="1:15" s="41" customFormat="1" ht="15" outlineLevel="1">
      <c r="A34" s="74" t="s">
        <v>59</v>
      </c>
      <c r="B34" s="75" t="s">
        <v>29</v>
      </c>
      <c r="C34" s="112">
        <f>'прил 3'!E356</f>
        <v>33188.5</v>
      </c>
      <c r="D34" s="112">
        <f>'прил 3'!F356</f>
        <v>31908.1</v>
      </c>
      <c r="E34" s="112">
        <f t="shared" si="0"/>
        <v>96.142037151422926</v>
      </c>
      <c r="F34" s="69">
        <v>0.99870000000000003</v>
      </c>
      <c r="G34" s="70">
        <v>0</v>
      </c>
      <c r="H34" s="39">
        <v>0</v>
      </c>
      <c r="I34" s="40">
        <v>0</v>
      </c>
      <c r="J34" s="52"/>
      <c r="K34" s="52"/>
      <c r="L34" s="52"/>
      <c r="M34" s="52"/>
      <c r="N34" s="52"/>
      <c r="O34" s="52"/>
    </row>
    <row r="35" spans="1:15" s="41" customFormat="1" ht="16.149999999999999" customHeight="1" outlineLevel="1">
      <c r="A35" s="74" t="s">
        <v>128</v>
      </c>
      <c r="B35" s="75" t="s">
        <v>30</v>
      </c>
      <c r="C35" s="112">
        <f>'прил 3'!E382</f>
        <v>8765.6999999999989</v>
      </c>
      <c r="D35" s="112">
        <f>'прил 3'!F382</f>
        <v>8737.9</v>
      </c>
      <c r="E35" s="112">
        <f t="shared" si="0"/>
        <v>99.682854763453008</v>
      </c>
      <c r="F35" s="69">
        <v>0.99819999999999998</v>
      </c>
      <c r="G35" s="70">
        <v>0</v>
      </c>
      <c r="H35" s="39">
        <v>0</v>
      </c>
      <c r="I35" s="40">
        <v>0</v>
      </c>
      <c r="J35" s="52"/>
      <c r="K35" s="52"/>
      <c r="L35" s="52"/>
      <c r="M35" s="52"/>
      <c r="N35" s="52"/>
      <c r="O35" s="52"/>
    </row>
    <row r="36" spans="1:15" s="6" customFormat="1" ht="22.5" customHeight="1">
      <c r="A36" s="83" t="s">
        <v>116</v>
      </c>
      <c r="B36" s="84" t="s">
        <v>31</v>
      </c>
      <c r="C36" s="111">
        <f>SUM(C37:C40)</f>
        <v>39242.700000000004</v>
      </c>
      <c r="D36" s="111">
        <f>SUM(D37:D40)</f>
        <v>36645.9</v>
      </c>
      <c r="E36" s="111">
        <f t="shared" si="0"/>
        <v>93.382718314489054</v>
      </c>
      <c r="F36" s="67">
        <v>0.89459999999999995</v>
      </c>
      <c r="G36" s="68">
        <v>0</v>
      </c>
      <c r="H36" s="20">
        <v>0</v>
      </c>
      <c r="I36" s="21">
        <v>0</v>
      </c>
      <c r="J36" s="53"/>
      <c r="K36" s="53"/>
      <c r="L36" s="53"/>
      <c r="M36" s="53"/>
      <c r="N36" s="53"/>
      <c r="O36" s="53"/>
    </row>
    <row r="37" spans="1:15" s="41" customFormat="1" ht="15" outlineLevel="1">
      <c r="A37" s="74" t="s">
        <v>60</v>
      </c>
      <c r="B37" s="75" t="s">
        <v>32</v>
      </c>
      <c r="C37" s="112">
        <f>'прил 3'!E199</f>
        <v>5122.7</v>
      </c>
      <c r="D37" s="112">
        <f>'прил 3'!F199</f>
        <v>5122.7</v>
      </c>
      <c r="E37" s="112">
        <f t="shared" si="0"/>
        <v>100</v>
      </c>
      <c r="F37" s="69">
        <v>0.99990000000000001</v>
      </c>
      <c r="G37" s="70">
        <v>0</v>
      </c>
      <c r="H37" s="39">
        <v>0</v>
      </c>
      <c r="I37" s="40">
        <v>0</v>
      </c>
      <c r="J37" s="52"/>
      <c r="K37" s="52"/>
      <c r="L37" s="52"/>
      <c r="M37" s="52"/>
      <c r="N37" s="52"/>
      <c r="O37" s="52"/>
    </row>
    <row r="38" spans="1:15" s="41" customFormat="1" ht="15" customHeight="1" outlineLevel="1">
      <c r="A38" s="74" t="s">
        <v>52</v>
      </c>
      <c r="B38" s="75" t="s">
        <v>33</v>
      </c>
      <c r="C38" s="112">
        <f>'прил 3'!E202+'прил 3'!E436</f>
        <v>896.4</v>
      </c>
      <c r="D38" s="112">
        <f>'прил 3'!F202+'прил 3'!F436</f>
        <v>753</v>
      </c>
      <c r="E38" s="112">
        <f t="shared" si="0"/>
        <v>84.002677376171349</v>
      </c>
      <c r="F38" s="69">
        <v>0.80420000000000003</v>
      </c>
      <c r="G38" s="70">
        <v>0</v>
      </c>
      <c r="H38" s="39">
        <v>0</v>
      </c>
      <c r="I38" s="40">
        <v>0</v>
      </c>
      <c r="J38" s="52"/>
      <c r="K38" s="52"/>
      <c r="L38" s="52"/>
      <c r="M38" s="52"/>
      <c r="N38" s="52"/>
      <c r="O38" s="52"/>
    </row>
    <row r="39" spans="1:15" s="41" customFormat="1" ht="15" outlineLevel="1">
      <c r="A39" s="74" t="s">
        <v>53</v>
      </c>
      <c r="B39" s="75" t="s">
        <v>34</v>
      </c>
      <c r="C39" s="112">
        <f>'прил 3'!E104+'прил 3'!E144+'прил 3'!E207+'прил 3'!E388</f>
        <v>30377.7</v>
      </c>
      <c r="D39" s="112">
        <f>'прил 3'!F104+'прил 3'!F144+'прил 3'!F207+'прил 3'!F388</f>
        <v>27934.799999999999</v>
      </c>
      <c r="E39" s="112">
        <f t="shared" si="0"/>
        <v>91.958245686803139</v>
      </c>
      <c r="F39" s="69">
        <v>0.96889999999999998</v>
      </c>
      <c r="G39" s="70">
        <v>0</v>
      </c>
      <c r="H39" s="39">
        <v>0</v>
      </c>
      <c r="I39" s="40">
        <v>0</v>
      </c>
      <c r="J39" s="52"/>
      <c r="K39" s="52"/>
      <c r="L39" s="52"/>
      <c r="M39" s="52"/>
      <c r="N39" s="52"/>
      <c r="O39" s="52"/>
    </row>
    <row r="40" spans="1:15" s="41" customFormat="1" ht="18.600000000000001" customHeight="1" outlineLevel="1">
      <c r="A40" s="74" t="s">
        <v>117</v>
      </c>
      <c r="B40" s="75" t="s">
        <v>35</v>
      </c>
      <c r="C40" s="112">
        <f>'прил 3'!E213</f>
        <v>2845.9</v>
      </c>
      <c r="D40" s="112">
        <f>'прил 3'!F213</f>
        <v>2835.4</v>
      </c>
      <c r="E40" s="112">
        <f t="shared" si="0"/>
        <v>99.631048174566914</v>
      </c>
      <c r="F40" s="69">
        <v>1</v>
      </c>
      <c r="G40" s="70">
        <v>0</v>
      </c>
      <c r="H40" s="39">
        <v>0</v>
      </c>
      <c r="I40" s="40">
        <v>0</v>
      </c>
      <c r="J40" s="52"/>
      <c r="K40" s="52"/>
      <c r="L40" s="52"/>
      <c r="M40" s="52"/>
      <c r="N40" s="52"/>
      <c r="O40" s="52"/>
    </row>
    <row r="41" spans="1:15" s="6" customFormat="1" ht="19.5" customHeight="1">
      <c r="A41" s="83" t="s">
        <v>118</v>
      </c>
      <c r="B41" s="84" t="s">
        <v>36</v>
      </c>
      <c r="C41" s="111">
        <f>C42</f>
        <v>32515.599999999999</v>
      </c>
      <c r="D41" s="111">
        <f>D42</f>
        <v>32260.399999999998</v>
      </c>
      <c r="E41" s="111">
        <f t="shared" si="0"/>
        <v>99.215145960708085</v>
      </c>
      <c r="F41" s="67">
        <v>0.99950000000000006</v>
      </c>
      <c r="G41" s="68">
        <v>0</v>
      </c>
      <c r="H41" s="20">
        <v>0</v>
      </c>
      <c r="I41" s="21">
        <v>0</v>
      </c>
      <c r="J41" s="53"/>
      <c r="K41" s="53"/>
      <c r="L41" s="53"/>
      <c r="M41" s="53"/>
      <c r="N41" s="53"/>
      <c r="O41" s="53"/>
    </row>
    <row r="42" spans="1:15" s="41" customFormat="1" ht="15" outlineLevel="1">
      <c r="A42" s="74" t="s">
        <v>119</v>
      </c>
      <c r="B42" s="75" t="s">
        <v>37</v>
      </c>
      <c r="C42" s="112">
        <f>'прил 3'!E394+'прил 3'!E310</f>
        <v>32515.599999999999</v>
      </c>
      <c r="D42" s="112">
        <f>'прил 3'!F394+'прил 3'!F310</f>
        <v>32260.399999999998</v>
      </c>
      <c r="E42" s="112">
        <f t="shared" si="0"/>
        <v>99.215145960708085</v>
      </c>
      <c r="F42" s="69">
        <v>0.99960000000000004</v>
      </c>
      <c r="G42" s="70">
        <v>0</v>
      </c>
      <c r="H42" s="39">
        <v>0</v>
      </c>
      <c r="I42" s="40">
        <v>0</v>
      </c>
      <c r="J42" s="52"/>
      <c r="K42" s="52"/>
      <c r="L42" s="52"/>
      <c r="M42" s="52"/>
      <c r="N42" s="52"/>
      <c r="O42" s="52"/>
    </row>
    <row r="43" spans="1:15" ht="34.5" customHeight="1" outlineLevel="1">
      <c r="A43" s="87" t="s">
        <v>130</v>
      </c>
      <c r="B43" s="84" t="s">
        <v>132</v>
      </c>
      <c r="C43" s="111">
        <f>C44</f>
        <v>2967.8</v>
      </c>
      <c r="D43" s="111">
        <f>D44</f>
        <v>2939</v>
      </c>
      <c r="E43" s="111">
        <f t="shared" si="0"/>
        <v>99.029584203787309</v>
      </c>
      <c r="F43" s="71"/>
      <c r="G43" s="72"/>
      <c r="H43" s="27"/>
      <c r="I43" s="28"/>
      <c r="J43" s="52"/>
      <c r="K43" s="52"/>
      <c r="L43" s="52"/>
      <c r="M43" s="52"/>
      <c r="N43" s="52"/>
      <c r="O43" s="52"/>
    </row>
    <row r="44" spans="1:15" s="41" customFormat="1" ht="30.6" customHeight="1" outlineLevel="1">
      <c r="A44" s="76" t="s">
        <v>131</v>
      </c>
      <c r="B44" s="75" t="s">
        <v>133</v>
      </c>
      <c r="C44" s="112">
        <f>'прил 3'!E439</f>
        <v>2967.8</v>
      </c>
      <c r="D44" s="112">
        <f>'прил 3'!F439</f>
        <v>2939</v>
      </c>
      <c r="E44" s="112">
        <f t="shared" si="0"/>
        <v>99.029584203787309</v>
      </c>
      <c r="F44" s="71"/>
      <c r="G44" s="72"/>
      <c r="H44" s="43"/>
      <c r="I44" s="44"/>
      <c r="J44" s="52"/>
      <c r="K44" s="52"/>
      <c r="L44" s="52"/>
      <c r="M44" s="52"/>
      <c r="N44" s="52"/>
      <c r="O44" s="52"/>
    </row>
    <row r="45" spans="1:15" ht="25.5" customHeight="1">
      <c r="A45" s="137" t="s">
        <v>120</v>
      </c>
      <c r="B45" s="138"/>
      <c r="C45" s="140">
        <f>C6+C15+C20+C27+C33+C36+C41+C43+C25</f>
        <v>1169620.4000000001</v>
      </c>
      <c r="D45" s="140">
        <f>D6+D15+D20+D27+D33+D36+D41+D43+D25</f>
        <v>1146468.1999999997</v>
      </c>
      <c r="E45" s="139">
        <f t="shared" si="0"/>
        <v>98.020537261490958</v>
      </c>
      <c r="F45" s="71">
        <v>0.99329999999999996</v>
      </c>
      <c r="G45" s="72">
        <v>0</v>
      </c>
      <c r="H45" s="22">
        <v>0</v>
      </c>
      <c r="I45" s="23">
        <v>0</v>
      </c>
      <c r="J45" s="52"/>
      <c r="K45" s="52"/>
      <c r="L45" s="52"/>
      <c r="M45" s="52"/>
      <c r="N45" s="52"/>
      <c r="O45" s="52"/>
    </row>
    <row r="46" spans="1:15" ht="45" customHeight="1">
      <c r="A46" s="55"/>
      <c r="B46" s="56"/>
      <c r="C46" s="121"/>
      <c r="D46" s="121"/>
      <c r="E46" s="121"/>
      <c r="F46" s="57"/>
      <c r="G46" s="58"/>
      <c r="H46" s="33"/>
      <c r="I46" s="34"/>
    </row>
    <row r="47" spans="1:15" ht="27" customHeight="1">
      <c r="A47" s="145"/>
      <c r="B47" s="145"/>
      <c r="C47" s="145"/>
      <c r="D47" s="145"/>
      <c r="E47" s="145"/>
      <c r="F47" s="54"/>
      <c r="G47" s="54"/>
      <c r="H47" s="4"/>
      <c r="I47" s="4"/>
    </row>
    <row r="48" spans="1:15" ht="26.25" hidden="1" customHeight="1">
      <c r="A48" s="144"/>
      <c r="B48" s="144"/>
      <c r="C48" s="144"/>
      <c r="D48" s="144"/>
      <c r="E48" s="144"/>
      <c r="F48" s="18"/>
      <c r="G48" s="18"/>
      <c r="H48" s="16"/>
      <c r="I48" s="16"/>
    </row>
    <row r="49" spans="4:4" hidden="1">
      <c r="D49" s="24"/>
    </row>
  </sheetData>
  <mergeCells count="4">
    <mergeCell ref="C1:E1"/>
    <mergeCell ref="A3:G3"/>
    <mergeCell ref="A48:E48"/>
    <mergeCell ref="A47:E47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563"/>
  <sheetViews>
    <sheetView showGridLines="0" tabSelected="1" view="pageBreakPreview" topLeftCell="A46" zoomScale="142" zoomScaleNormal="120" zoomScaleSheetLayoutView="142" workbookViewId="0">
      <selection activeCell="J416" sqref="J416"/>
    </sheetView>
  </sheetViews>
  <sheetFormatPr defaultRowHeight="12.75" outlineLevelRow="3"/>
  <cols>
    <col min="1" max="1" width="53.28515625" customWidth="1"/>
    <col min="2" max="2" width="5.85546875" customWidth="1"/>
    <col min="3" max="3" width="6.7109375" customWidth="1"/>
    <col min="4" max="4" width="15.140625" customWidth="1"/>
    <col min="5" max="5" width="12.42578125" style="1" customWidth="1"/>
    <col min="6" max="6" width="11.5703125" style="1" customWidth="1"/>
    <col min="7" max="7" width="12.42578125" customWidth="1"/>
    <col min="8" max="8" width="10.85546875" customWidth="1"/>
    <col min="9" max="9" width="8.7109375" customWidth="1"/>
  </cols>
  <sheetData>
    <row r="1" spans="1:9" ht="67.150000000000006" customHeight="1">
      <c r="A1" s="64"/>
      <c r="B1" s="64"/>
      <c r="C1" s="64"/>
      <c r="D1" s="148"/>
      <c r="E1" s="148"/>
      <c r="F1" s="148"/>
      <c r="G1" s="148" t="s">
        <v>411</v>
      </c>
      <c r="H1" s="148"/>
      <c r="I1" s="148"/>
    </row>
    <row r="2" spans="1:9" ht="18" customHeight="1">
      <c r="A2" s="151" t="s">
        <v>426</v>
      </c>
      <c r="B2" s="151"/>
      <c r="C2" s="151"/>
      <c r="D2" s="151"/>
      <c r="E2" s="151"/>
      <c r="F2" s="151"/>
      <c r="G2" s="151"/>
      <c r="H2" s="151"/>
      <c r="I2" s="151"/>
    </row>
    <row r="3" spans="1:9" ht="15.75">
      <c r="A3" s="7"/>
      <c r="B3" s="7"/>
      <c r="C3" s="7"/>
      <c r="D3" s="7"/>
      <c r="E3" s="7"/>
      <c r="F3" s="7"/>
      <c r="G3" s="63"/>
      <c r="H3" s="63"/>
      <c r="I3" s="66" t="s">
        <v>210</v>
      </c>
    </row>
    <row r="4" spans="1:9" s="3" customFormat="1" ht="15.75">
      <c r="A4" s="153" t="s">
        <v>7</v>
      </c>
      <c r="B4" s="153" t="s">
        <v>41</v>
      </c>
      <c r="C4" s="153" t="s">
        <v>107</v>
      </c>
      <c r="D4" s="153" t="s">
        <v>42</v>
      </c>
      <c r="E4" s="149" t="s">
        <v>106</v>
      </c>
      <c r="F4" s="149" t="s">
        <v>105</v>
      </c>
      <c r="G4" s="146" t="s">
        <v>209</v>
      </c>
      <c r="H4" s="147"/>
      <c r="I4" s="149" t="s">
        <v>39</v>
      </c>
    </row>
    <row r="5" spans="1:9" s="3" customFormat="1" ht="31.5">
      <c r="A5" s="154"/>
      <c r="B5" s="154"/>
      <c r="C5" s="154"/>
      <c r="D5" s="154"/>
      <c r="E5" s="150"/>
      <c r="F5" s="150"/>
      <c r="G5" s="65" t="s">
        <v>207</v>
      </c>
      <c r="H5" s="65" t="s">
        <v>208</v>
      </c>
      <c r="I5" s="150"/>
    </row>
    <row r="6" spans="1:9" s="3" customFormat="1" ht="20.45" customHeight="1">
      <c r="A6" s="124" t="s">
        <v>122</v>
      </c>
      <c r="B6" s="91" t="s">
        <v>43</v>
      </c>
      <c r="C6" s="91"/>
      <c r="D6" s="92"/>
      <c r="E6" s="93">
        <f>E7</f>
        <v>4016.1</v>
      </c>
      <c r="F6" s="93">
        <f>G6+H6</f>
        <v>4003.2</v>
      </c>
      <c r="G6" s="94">
        <f>G7</f>
        <v>4003.2</v>
      </c>
      <c r="H6" s="94">
        <f>H7</f>
        <v>0</v>
      </c>
      <c r="I6" s="93">
        <f>F6/E6*100</f>
        <v>99.678792858743563</v>
      </c>
    </row>
    <row r="7" spans="1:9" s="3" customFormat="1" ht="15.75" outlineLevel="1">
      <c r="A7" s="125" t="s">
        <v>121</v>
      </c>
      <c r="B7" s="91" t="s">
        <v>43</v>
      </c>
      <c r="C7" s="91" t="s">
        <v>9</v>
      </c>
      <c r="D7" s="92"/>
      <c r="E7" s="93">
        <f>E8+E12</f>
        <v>4016.1</v>
      </c>
      <c r="F7" s="93">
        <f t="shared" ref="F7:F82" si="0">G7+H7</f>
        <v>4003.2</v>
      </c>
      <c r="G7" s="94">
        <f>G8+G12</f>
        <v>4003.2</v>
      </c>
      <c r="H7" s="94">
        <f>H8+H12</f>
        <v>0</v>
      </c>
      <c r="I7" s="93">
        <f t="shared" ref="I7:I88" si="1">F7/E7*100</f>
        <v>99.678792858743563</v>
      </c>
    </row>
    <row r="8" spans="1:9" s="5" customFormat="1" ht="31.5" outlineLevel="2">
      <c r="A8" s="125" t="s">
        <v>174</v>
      </c>
      <c r="B8" s="91" t="s">
        <v>43</v>
      </c>
      <c r="C8" s="91" t="s">
        <v>11</v>
      </c>
      <c r="D8" s="95"/>
      <c r="E8" s="93">
        <f>E9</f>
        <v>4001.1</v>
      </c>
      <c r="F8" s="93">
        <f t="shared" si="0"/>
        <v>3988.2</v>
      </c>
      <c r="G8" s="94">
        <f>G9</f>
        <v>3988.2</v>
      </c>
      <c r="H8" s="94">
        <f>H9</f>
        <v>0</v>
      </c>
      <c r="I8" s="93">
        <f t="shared" si="1"/>
        <v>99.677588663117646</v>
      </c>
    </row>
    <row r="9" spans="1:9" s="5" customFormat="1" ht="15.75" outlineLevel="2">
      <c r="A9" s="126" t="s">
        <v>134</v>
      </c>
      <c r="B9" s="96" t="s">
        <v>43</v>
      </c>
      <c r="C9" s="96" t="s">
        <v>11</v>
      </c>
      <c r="D9" s="92" t="s">
        <v>451</v>
      </c>
      <c r="E9" s="97">
        <f>E10+E11</f>
        <v>4001.1</v>
      </c>
      <c r="F9" s="97">
        <f t="shared" si="0"/>
        <v>3988.2</v>
      </c>
      <c r="G9" s="98">
        <f>G10+G11</f>
        <v>3988.2</v>
      </c>
      <c r="H9" s="98">
        <f>H10+H11</f>
        <v>0</v>
      </c>
      <c r="I9" s="97">
        <f t="shared" si="1"/>
        <v>99.677588663117646</v>
      </c>
    </row>
    <row r="10" spans="1:9" s="5" customFormat="1" ht="31.5" outlineLevel="3">
      <c r="A10" s="127" t="s">
        <v>135</v>
      </c>
      <c r="B10" s="96" t="s">
        <v>43</v>
      </c>
      <c r="C10" s="96" t="s">
        <v>11</v>
      </c>
      <c r="D10" s="92" t="s">
        <v>475</v>
      </c>
      <c r="E10" s="97">
        <v>2023.8</v>
      </c>
      <c r="F10" s="97">
        <f t="shared" si="0"/>
        <v>2011</v>
      </c>
      <c r="G10" s="99">
        <v>2011</v>
      </c>
      <c r="H10" s="99">
        <v>0</v>
      </c>
      <c r="I10" s="97">
        <f t="shared" si="1"/>
        <v>99.367526435418512</v>
      </c>
    </row>
    <row r="11" spans="1:9" s="5" customFormat="1" ht="47.25" outlineLevel="3">
      <c r="A11" s="127" t="s">
        <v>136</v>
      </c>
      <c r="B11" s="96" t="s">
        <v>43</v>
      </c>
      <c r="C11" s="96" t="s">
        <v>11</v>
      </c>
      <c r="D11" s="92" t="s">
        <v>500</v>
      </c>
      <c r="E11" s="97">
        <v>1977.3</v>
      </c>
      <c r="F11" s="97">
        <f t="shared" si="0"/>
        <v>1977.2</v>
      </c>
      <c r="G11" s="99">
        <v>1977.2</v>
      </c>
      <c r="H11" s="99">
        <v>0</v>
      </c>
      <c r="I11" s="97">
        <f t="shared" si="1"/>
        <v>99.994942598492898</v>
      </c>
    </row>
    <row r="12" spans="1:9" s="3" customFormat="1" ht="15.75" outlineLevel="3">
      <c r="A12" s="125" t="s">
        <v>54</v>
      </c>
      <c r="B12" s="91" t="s">
        <v>43</v>
      </c>
      <c r="C12" s="91" t="s">
        <v>15</v>
      </c>
      <c r="D12" s="95"/>
      <c r="E12" s="93">
        <f>E13</f>
        <v>15</v>
      </c>
      <c r="F12" s="93">
        <f t="shared" si="0"/>
        <v>15</v>
      </c>
      <c r="G12" s="94">
        <f t="shared" ref="G12:H12" si="2">G13</f>
        <v>15</v>
      </c>
      <c r="H12" s="94">
        <f t="shared" si="2"/>
        <v>0</v>
      </c>
      <c r="I12" s="93">
        <f t="shared" si="1"/>
        <v>100</v>
      </c>
    </row>
    <row r="13" spans="1:9" s="3" customFormat="1" ht="15.75" outlineLevel="3">
      <c r="A13" s="126" t="s">
        <v>134</v>
      </c>
      <c r="B13" s="96" t="s">
        <v>43</v>
      </c>
      <c r="C13" s="96" t="s">
        <v>15</v>
      </c>
      <c r="D13" s="92" t="s">
        <v>451</v>
      </c>
      <c r="E13" s="97">
        <f>E14</f>
        <v>15</v>
      </c>
      <c r="F13" s="97">
        <f t="shared" si="0"/>
        <v>15</v>
      </c>
      <c r="G13" s="97">
        <f>G14</f>
        <v>15</v>
      </c>
      <c r="H13" s="97">
        <f>H14</f>
        <v>0</v>
      </c>
      <c r="I13" s="97">
        <f>F13/E13*100</f>
        <v>100</v>
      </c>
    </row>
    <row r="14" spans="1:9" s="3" customFormat="1" ht="36.6" customHeight="1" outlineLevel="3">
      <c r="A14" s="127" t="s">
        <v>137</v>
      </c>
      <c r="B14" s="96" t="s">
        <v>43</v>
      </c>
      <c r="C14" s="96" t="s">
        <v>15</v>
      </c>
      <c r="D14" s="92" t="s">
        <v>454</v>
      </c>
      <c r="E14" s="97">
        <v>15</v>
      </c>
      <c r="F14" s="97">
        <f t="shared" si="0"/>
        <v>15</v>
      </c>
      <c r="G14" s="99">
        <v>15</v>
      </c>
      <c r="H14" s="99">
        <v>0</v>
      </c>
      <c r="I14" s="97">
        <f t="shared" si="1"/>
        <v>100</v>
      </c>
    </row>
    <row r="15" spans="1:9" s="6" customFormat="1" ht="31.5">
      <c r="A15" s="125" t="s">
        <v>123</v>
      </c>
      <c r="B15" s="91" t="s">
        <v>44</v>
      </c>
      <c r="C15" s="91"/>
      <c r="D15" s="92"/>
      <c r="E15" s="93">
        <f t="shared" ref="E15:H18" si="3">E16</f>
        <v>1498.3</v>
      </c>
      <c r="F15" s="93">
        <f t="shared" si="0"/>
        <v>1466.8</v>
      </c>
      <c r="G15" s="94">
        <f t="shared" si="3"/>
        <v>1466.8</v>
      </c>
      <c r="H15" s="94">
        <f t="shared" si="3"/>
        <v>0</v>
      </c>
      <c r="I15" s="93">
        <f t="shared" si="1"/>
        <v>97.897617299606225</v>
      </c>
    </row>
    <row r="16" spans="1:9" s="6" customFormat="1" ht="15.75" outlineLevel="1">
      <c r="A16" s="125" t="s">
        <v>121</v>
      </c>
      <c r="B16" s="91" t="s">
        <v>44</v>
      </c>
      <c r="C16" s="91" t="s">
        <v>9</v>
      </c>
      <c r="D16" s="92"/>
      <c r="E16" s="93">
        <f t="shared" si="3"/>
        <v>1498.3</v>
      </c>
      <c r="F16" s="93">
        <f t="shared" si="0"/>
        <v>1466.8</v>
      </c>
      <c r="G16" s="94">
        <f t="shared" si="3"/>
        <v>1466.8</v>
      </c>
      <c r="H16" s="94">
        <f t="shared" si="3"/>
        <v>0</v>
      </c>
      <c r="I16" s="93">
        <f t="shared" si="1"/>
        <v>97.897617299606225</v>
      </c>
    </row>
    <row r="17" spans="1:9" s="3" customFormat="1" ht="51.75" customHeight="1" outlineLevel="2">
      <c r="A17" s="125" t="s">
        <v>194</v>
      </c>
      <c r="B17" s="91" t="s">
        <v>44</v>
      </c>
      <c r="C17" s="91" t="s">
        <v>14</v>
      </c>
      <c r="D17" s="95"/>
      <c r="E17" s="93">
        <f t="shared" si="3"/>
        <v>1498.3</v>
      </c>
      <c r="F17" s="93">
        <f t="shared" si="0"/>
        <v>1466.8</v>
      </c>
      <c r="G17" s="94">
        <f t="shared" si="3"/>
        <v>1466.8</v>
      </c>
      <c r="H17" s="94">
        <f t="shared" si="3"/>
        <v>0</v>
      </c>
      <c r="I17" s="93">
        <f t="shared" si="1"/>
        <v>97.897617299606225</v>
      </c>
    </row>
    <row r="18" spans="1:9" s="3" customFormat="1" ht="15.75" outlineLevel="2">
      <c r="A18" s="126" t="s">
        <v>134</v>
      </c>
      <c r="B18" s="96" t="s">
        <v>44</v>
      </c>
      <c r="C18" s="96" t="s">
        <v>14</v>
      </c>
      <c r="D18" s="92" t="s">
        <v>451</v>
      </c>
      <c r="E18" s="97">
        <f t="shared" si="3"/>
        <v>1498.3</v>
      </c>
      <c r="F18" s="97">
        <f t="shared" si="0"/>
        <v>1466.8</v>
      </c>
      <c r="G18" s="97">
        <f t="shared" si="3"/>
        <v>1466.8</v>
      </c>
      <c r="H18" s="97">
        <f t="shared" si="3"/>
        <v>0</v>
      </c>
      <c r="I18" s="97">
        <f t="shared" si="1"/>
        <v>97.897617299606225</v>
      </c>
    </row>
    <row r="19" spans="1:9" s="3" customFormat="1" ht="31.5" outlineLevel="3">
      <c r="A19" s="127" t="s">
        <v>135</v>
      </c>
      <c r="B19" s="96" t="s">
        <v>44</v>
      </c>
      <c r="C19" s="96" t="s">
        <v>14</v>
      </c>
      <c r="D19" s="92" t="s">
        <v>475</v>
      </c>
      <c r="E19" s="97">
        <v>1498.3</v>
      </c>
      <c r="F19" s="97">
        <f t="shared" si="0"/>
        <v>1466.8</v>
      </c>
      <c r="G19" s="99">
        <v>1466.8</v>
      </c>
      <c r="H19" s="99">
        <v>0</v>
      </c>
      <c r="I19" s="97">
        <f t="shared" si="1"/>
        <v>97.897617299606225</v>
      </c>
    </row>
    <row r="20" spans="1:9" s="6" customFormat="1" ht="31.5">
      <c r="A20" s="125" t="s">
        <v>124</v>
      </c>
      <c r="B20" s="91" t="s">
        <v>45</v>
      </c>
      <c r="C20" s="91"/>
      <c r="D20" s="95"/>
      <c r="E20" s="93">
        <f>E21+E33+E103</f>
        <v>668467.5</v>
      </c>
      <c r="F20" s="93">
        <f t="shared" si="0"/>
        <v>659331.20000000007</v>
      </c>
      <c r="G20" s="93">
        <f>G21+G33+G103</f>
        <v>198027.9</v>
      </c>
      <c r="H20" s="93">
        <f>H21+H33+H103</f>
        <v>461303.30000000005</v>
      </c>
      <c r="I20" s="93">
        <f t="shared" si="1"/>
        <v>98.633246941698744</v>
      </c>
    </row>
    <row r="21" spans="1:9" s="45" customFormat="1" ht="15.75" outlineLevel="1">
      <c r="A21" s="128" t="s">
        <v>112</v>
      </c>
      <c r="B21" s="100" t="s">
        <v>45</v>
      </c>
      <c r="C21" s="100" t="s">
        <v>16</v>
      </c>
      <c r="D21" s="95"/>
      <c r="E21" s="93">
        <f>E22+E27</f>
        <v>190</v>
      </c>
      <c r="F21" s="93">
        <f t="shared" si="0"/>
        <v>187.2</v>
      </c>
      <c r="G21" s="93">
        <f t="shared" ref="G21:H21" si="4">G22+G27</f>
        <v>187.2</v>
      </c>
      <c r="H21" s="93">
        <f t="shared" si="4"/>
        <v>0</v>
      </c>
      <c r="I21" s="93">
        <f t="shared" si="1"/>
        <v>98.526315789473671</v>
      </c>
    </row>
    <row r="22" spans="1:9" s="45" customFormat="1" ht="15.75" outlineLevel="1">
      <c r="A22" s="128" t="s">
        <v>111</v>
      </c>
      <c r="B22" s="100" t="s">
        <v>45</v>
      </c>
      <c r="C22" s="100" t="s">
        <v>109</v>
      </c>
      <c r="D22" s="95"/>
      <c r="E22" s="93">
        <f t="shared" ref="E22:H23" si="5">E23</f>
        <v>150</v>
      </c>
      <c r="F22" s="93">
        <f t="shared" si="0"/>
        <v>147.19999999999999</v>
      </c>
      <c r="G22" s="94">
        <f t="shared" si="5"/>
        <v>147.19999999999999</v>
      </c>
      <c r="H22" s="94">
        <f t="shared" si="5"/>
        <v>0</v>
      </c>
      <c r="I22" s="93">
        <f t="shared" si="1"/>
        <v>98.133333333333326</v>
      </c>
    </row>
    <row r="23" spans="1:9" s="5" customFormat="1" ht="33.6" customHeight="1" outlineLevel="2">
      <c r="A23" s="126" t="s">
        <v>211</v>
      </c>
      <c r="B23" s="101" t="s">
        <v>45</v>
      </c>
      <c r="C23" s="101" t="s">
        <v>109</v>
      </c>
      <c r="D23" s="92" t="s">
        <v>437</v>
      </c>
      <c r="E23" s="97">
        <f t="shared" si="5"/>
        <v>150</v>
      </c>
      <c r="F23" s="97">
        <f t="shared" si="0"/>
        <v>147.19999999999999</v>
      </c>
      <c r="G23" s="97">
        <f t="shared" si="5"/>
        <v>147.19999999999999</v>
      </c>
      <c r="H23" s="97">
        <f t="shared" si="5"/>
        <v>0</v>
      </c>
      <c r="I23" s="97">
        <f t="shared" si="1"/>
        <v>98.133333333333326</v>
      </c>
    </row>
    <row r="24" spans="1:9" s="5" customFormat="1" ht="33.6" customHeight="1" outlineLevel="3">
      <c r="A24" s="126" t="s">
        <v>212</v>
      </c>
      <c r="B24" s="101" t="s">
        <v>45</v>
      </c>
      <c r="C24" s="101" t="s">
        <v>109</v>
      </c>
      <c r="D24" s="92" t="s">
        <v>501</v>
      </c>
      <c r="E24" s="97">
        <f t="shared" ref="E24:H25" si="6">E25</f>
        <v>150</v>
      </c>
      <c r="F24" s="97">
        <f t="shared" si="0"/>
        <v>147.19999999999999</v>
      </c>
      <c r="G24" s="97">
        <f t="shared" si="6"/>
        <v>147.19999999999999</v>
      </c>
      <c r="H24" s="97">
        <f t="shared" si="6"/>
        <v>0</v>
      </c>
      <c r="I24" s="97">
        <f t="shared" si="1"/>
        <v>98.133333333333326</v>
      </c>
    </row>
    <row r="25" spans="1:9" s="5" customFormat="1" ht="83.25" customHeight="1" outlineLevel="3">
      <c r="A25" s="126" t="s">
        <v>213</v>
      </c>
      <c r="B25" s="101" t="s">
        <v>45</v>
      </c>
      <c r="C25" s="101" t="s">
        <v>109</v>
      </c>
      <c r="D25" s="92" t="s">
        <v>502</v>
      </c>
      <c r="E25" s="97">
        <f t="shared" si="6"/>
        <v>150</v>
      </c>
      <c r="F25" s="97">
        <f t="shared" si="0"/>
        <v>147.19999999999999</v>
      </c>
      <c r="G25" s="97">
        <f t="shared" si="6"/>
        <v>147.19999999999999</v>
      </c>
      <c r="H25" s="97">
        <f t="shared" si="6"/>
        <v>0</v>
      </c>
      <c r="I25" s="97">
        <f t="shared" si="1"/>
        <v>98.133333333333326</v>
      </c>
    </row>
    <row r="26" spans="1:9" s="5" customFormat="1" ht="15.75" outlineLevel="3">
      <c r="A26" s="126" t="s">
        <v>176</v>
      </c>
      <c r="B26" s="101" t="s">
        <v>45</v>
      </c>
      <c r="C26" s="101" t="s">
        <v>109</v>
      </c>
      <c r="D26" s="92" t="s">
        <v>503</v>
      </c>
      <c r="E26" s="97">
        <v>150</v>
      </c>
      <c r="F26" s="97">
        <f t="shared" si="0"/>
        <v>147.19999999999999</v>
      </c>
      <c r="G26" s="99">
        <v>147.19999999999999</v>
      </c>
      <c r="H26" s="99">
        <v>0</v>
      </c>
      <c r="I26" s="97">
        <f t="shared" si="1"/>
        <v>98.133333333333326</v>
      </c>
    </row>
    <row r="27" spans="1:9" s="5" customFormat="1" ht="15.75" outlineLevel="3">
      <c r="A27" s="125" t="s">
        <v>201</v>
      </c>
      <c r="B27" s="100" t="s">
        <v>45</v>
      </c>
      <c r="C27" s="100" t="s">
        <v>110</v>
      </c>
      <c r="D27" s="95"/>
      <c r="E27" s="93">
        <f>E28</f>
        <v>40</v>
      </c>
      <c r="F27" s="93">
        <f t="shared" si="0"/>
        <v>40</v>
      </c>
      <c r="G27" s="93">
        <f>G28</f>
        <v>40</v>
      </c>
      <c r="H27" s="93">
        <f>H28</f>
        <v>0</v>
      </c>
      <c r="I27" s="93">
        <f t="shared" si="1"/>
        <v>100</v>
      </c>
    </row>
    <row r="28" spans="1:9" s="5" customFormat="1" ht="63" outlineLevel="3">
      <c r="A28" s="129" t="s">
        <v>214</v>
      </c>
      <c r="B28" s="102" t="s">
        <v>45</v>
      </c>
      <c r="C28" s="102" t="s">
        <v>110</v>
      </c>
      <c r="D28" s="89" t="s">
        <v>504</v>
      </c>
      <c r="E28" s="103">
        <f>E29+E31</f>
        <v>40</v>
      </c>
      <c r="F28" s="97">
        <f t="shared" si="0"/>
        <v>40</v>
      </c>
      <c r="G28" s="103">
        <f>G29+G31</f>
        <v>40</v>
      </c>
      <c r="H28" s="103">
        <f>H29+H31</f>
        <v>0</v>
      </c>
      <c r="I28" s="97">
        <f t="shared" si="1"/>
        <v>100</v>
      </c>
    </row>
    <row r="29" spans="1:9" s="5" customFormat="1" ht="36" customHeight="1" outlineLevel="3">
      <c r="A29" s="129" t="s">
        <v>225</v>
      </c>
      <c r="B29" s="102" t="s">
        <v>45</v>
      </c>
      <c r="C29" s="102" t="s">
        <v>110</v>
      </c>
      <c r="D29" s="89" t="s">
        <v>505</v>
      </c>
      <c r="E29" s="103">
        <f>E30</f>
        <v>20</v>
      </c>
      <c r="F29" s="97">
        <f t="shared" si="0"/>
        <v>20</v>
      </c>
      <c r="G29" s="103">
        <f>G30</f>
        <v>20</v>
      </c>
      <c r="H29" s="103">
        <f>H30</f>
        <v>0</v>
      </c>
      <c r="I29" s="97">
        <f t="shared" si="1"/>
        <v>100</v>
      </c>
    </row>
    <row r="30" spans="1:9" s="5" customFormat="1" ht="15.75" outlineLevel="3">
      <c r="A30" s="129" t="s">
        <v>176</v>
      </c>
      <c r="B30" s="102" t="s">
        <v>45</v>
      </c>
      <c r="C30" s="102" t="s">
        <v>110</v>
      </c>
      <c r="D30" s="89" t="s">
        <v>506</v>
      </c>
      <c r="E30" s="103">
        <v>20</v>
      </c>
      <c r="F30" s="97">
        <f t="shared" si="0"/>
        <v>20</v>
      </c>
      <c r="G30" s="99">
        <v>20</v>
      </c>
      <c r="H30" s="99">
        <v>0</v>
      </c>
      <c r="I30" s="97">
        <f t="shared" si="1"/>
        <v>100</v>
      </c>
    </row>
    <row r="31" spans="1:9" s="5" customFormat="1" ht="35.25" customHeight="1" outlineLevel="3">
      <c r="A31" s="129" t="s">
        <v>317</v>
      </c>
      <c r="B31" s="102" t="s">
        <v>45</v>
      </c>
      <c r="C31" s="102" t="s">
        <v>110</v>
      </c>
      <c r="D31" s="89" t="s">
        <v>507</v>
      </c>
      <c r="E31" s="103">
        <f>E32</f>
        <v>20</v>
      </c>
      <c r="F31" s="97">
        <f t="shared" si="0"/>
        <v>20</v>
      </c>
      <c r="G31" s="103">
        <f>G32</f>
        <v>20</v>
      </c>
      <c r="H31" s="103">
        <f>H32</f>
        <v>0</v>
      </c>
      <c r="I31" s="97">
        <f t="shared" si="1"/>
        <v>100</v>
      </c>
    </row>
    <row r="32" spans="1:9" s="5" customFormat="1" ht="15.75" outlineLevel="3">
      <c r="A32" s="129" t="s">
        <v>176</v>
      </c>
      <c r="B32" s="102" t="s">
        <v>45</v>
      </c>
      <c r="C32" s="102" t="s">
        <v>110</v>
      </c>
      <c r="D32" s="89" t="s">
        <v>508</v>
      </c>
      <c r="E32" s="103">
        <v>20</v>
      </c>
      <c r="F32" s="97">
        <f t="shared" si="0"/>
        <v>20</v>
      </c>
      <c r="G32" s="99">
        <v>20</v>
      </c>
      <c r="H32" s="99">
        <v>0</v>
      </c>
      <c r="I32" s="97">
        <f t="shared" si="1"/>
        <v>100</v>
      </c>
    </row>
    <row r="33" spans="1:9" s="6" customFormat="1" ht="15.75" outlineLevel="1">
      <c r="A33" s="125" t="s">
        <v>115</v>
      </c>
      <c r="B33" s="91" t="s">
        <v>45</v>
      </c>
      <c r="C33" s="91" t="s">
        <v>23</v>
      </c>
      <c r="D33" s="95"/>
      <c r="E33" s="93">
        <f>E34+E48+E80+E85</f>
        <v>658507.69999999995</v>
      </c>
      <c r="F33" s="93">
        <f t="shared" si="0"/>
        <v>649833</v>
      </c>
      <c r="G33" s="94">
        <f>G34+G48+G80+G85</f>
        <v>197819.99999999997</v>
      </c>
      <c r="H33" s="94">
        <f>H34+H48+H80+H85</f>
        <v>452013.00000000006</v>
      </c>
      <c r="I33" s="93">
        <f t="shared" si="1"/>
        <v>98.682672958873525</v>
      </c>
    </row>
    <row r="34" spans="1:9" s="3" customFormat="1" ht="21.75" customHeight="1" outlineLevel="2">
      <c r="A34" s="128" t="s">
        <v>49</v>
      </c>
      <c r="B34" s="100" t="s">
        <v>45</v>
      </c>
      <c r="C34" s="100" t="s">
        <v>24</v>
      </c>
      <c r="D34" s="95"/>
      <c r="E34" s="93">
        <f>E35+E38</f>
        <v>289367.59999999998</v>
      </c>
      <c r="F34" s="93">
        <f t="shared" si="0"/>
        <v>287684.30000000005</v>
      </c>
      <c r="G34" s="93">
        <f t="shared" ref="G34:I34" si="7">G35+G38</f>
        <v>94404.9</v>
      </c>
      <c r="H34" s="93">
        <f t="shared" si="7"/>
        <v>193279.40000000002</v>
      </c>
      <c r="I34" s="93">
        <f t="shared" si="7"/>
        <v>198.42245910703082</v>
      </c>
    </row>
    <row r="35" spans="1:9" s="3" customFormat="1" ht="15.75" outlineLevel="2">
      <c r="A35" s="126" t="s">
        <v>134</v>
      </c>
      <c r="B35" s="101" t="s">
        <v>45</v>
      </c>
      <c r="C35" s="101" t="s">
        <v>24</v>
      </c>
      <c r="D35" s="92" t="s">
        <v>238</v>
      </c>
      <c r="E35" s="97">
        <f>E36+E37</f>
        <v>1333</v>
      </c>
      <c r="F35" s="97">
        <f t="shared" si="0"/>
        <v>1319.7</v>
      </c>
      <c r="G35" s="97">
        <f>G36+G37</f>
        <v>690.5</v>
      </c>
      <c r="H35" s="97">
        <f>H36+H37</f>
        <v>629.20000000000005</v>
      </c>
      <c r="I35" s="97">
        <f t="shared" si="1"/>
        <v>99.002250562640654</v>
      </c>
    </row>
    <row r="36" spans="1:9" s="3" customFormat="1" ht="67.150000000000006" customHeight="1" outlineLevel="2">
      <c r="A36" s="126" t="s">
        <v>187</v>
      </c>
      <c r="B36" s="101" t="s">
        <v>45</v>
      </c>
      <c r="C36" s="101" t="s">
        <v>24</v>
      </c>
      <c r="D36" s="92" t="s">
        <v>452</v>
      </c>
      <c r="E36" s="97">
        <v>640</v>
      </c>
      <c r="F36" s="97">
        <f t="shared" si="0"/>
        <v>629.20000000000005</v>
      </c>
      <c r="G36" s="99">
        <v>0</v>
      </c>
      <c r="H36" s="99">
        <v>629.20000000000005</v>
      </c>
      <c r="I36" s="97">
        <f t="shared" si="1"/>
        <v>98.3125</v>
      </c>
    </row>
    <row r="37" spans="1:9" s="3" customFormat="1" ht="49.15" customHeight="1" outlineLevel="2">
      <c r="A37" s="126" t="s">
        <v>177</v>
      </c>
      <c r="B37" s="101" t="s">
        <v>45</v>
      </c>
      <c r="C37" s="101" t="s">
        <v>24</v>
      </c>
      <c r="D37" s="92" t="s">
        <v>453</v>
      </c>
      <c r="E37" s="97">
        <v>693</v>
      </c>
      <c r="F37" s="97">
        <f t="shared" si="0"/>
        <v>690.5</v>
      </c>
      <c r="G37" s="99">
        <v>690.5</v>
      </c>
      <c r="H37" s="99">
        <v>0</v>
      </c>
      <c r="I37" s="97">
        <f t="shared" si="1"/>
        <v>99.639249639249641</v>
      </c>
    </row>
    <row r="38" spans="1:9" s="3" customFormat="1" ht="34.15" customHeight="1" outlineLevel="3">
      <c r="A38" s="126" t="s">
        <v>226</v>
      </c>
      <c r="B38" s="101" t="s">
        <v>45</v>
      </c>
      <c r="C38" s="101" t="s">
        <v>24</v>
      </c>
      <c r="D38" s="92" t="s">
        <v>302</v>
      </c>
      <c r="E38" s="97">
        <f>E39+E43</f>
        <v>288034.59999999998</v>
      </c>
      <c r="F38" s="97">
        <f t="shared" si="0"/>
        <v>286364.59999999998</v>
      </c>
      <c r="G38" s="97">
        <f>G39+G43</f>
        <v>93714.4</v>
      </c>
      <c r="H38" s="97">
        <f>H39+H43</f>
        <v>192650.2</v>
      </c>
      <c r="I38" s="97">
        <f t="shared" si="1"/>
        <v>99.42020854439015</v>
      </c>
    </row>
    <row r="39" spans="1:9" s="3" customFormat="1" ht="50.25" customHeight="1" outlineLevel="3">
      <c r="A39" s="129" t="s">
        <v>227</v>
      </c>
      <c r="B39" s="101" t="s">
        <v>45</v>
      </c>
      <c r="C39" s="101" t="s">
        <v>24</v>
      </c>
      <c r="D39" s="92" t="s">
        <v>396</v>
      </c>
      <c r="E39" s="97">
        <f>E40</f>
        <v>286078.09999999998</v>
      </c>
      <c r="F39" s="97">
        <f t="shared" si="0"/>
        <v>284654.40000000002</v>
      </c>
      <c r="G39" s="97">
        <f>G40</f>
        <v>92004.2</v>
      </c>
      <c r="H39" s="97">
        <f>H40</f>
        <v>192650.2</v>
      </c>
      <c r="I39" s="97">
        <f t="shared" si="1"/>
        <v>99.502338697020164</v>
      </c>
    </row>
    <row r="40" spans="1:9" s="3" customFormat="1" ht="64.900000000000006" customHeight="1" outlineLevel="3">
      <c r="A40" s="126" t="s">
        <v>185</v>
      </c>
      <c r="B40" s="101" t="s">
        <v>45</v>
      </c>
      <c r="C40" s="101" t="s">
        <v>24</v>
      </c>
      <c r="D40" s="92" t="s">
        <v>509</v>
      </c>
      <c r="E40" s="97">
        <f>E41+E42</f>
        <v>286078.09999999998</v>
      </c>
      <c r="F40" s="97">
        <f t="shared" si="0"/>
        <v>284654.40000000002</v>
      </c>
      <c r="G40" s="97">
        <f>G41+G42</f>
        <v>92004.2</v>
      </c>
      <c r="H40" s="97">
        <f>H41+H42</f>
        <v>192650.2</v>
      </c>
      <c r="I40" s="97">
        <f t="shared" si="1"/>
        <v>99.502338697020164</v>
      </c>
    </row>
    <row r="41" spans="1:9" s="3" customFormat="1" ht="176.25" customHeight="1" outlineLevel="3">
      <c r="A41" s="127" t="s">
        <v>414</v>
      </c>
      <c r="B41" s="101" t="s">
        <v>45</v>
      </c>
      <c r="C41" s="101" t="s">
        <v>24</v>
      </c>
      <c r="D41" s="92" t="s">
        <v>510</v>
      </c>
      <c r="E41" s="97">
        <v>192650.2</v>
      </c>
      <c r="F41" s="97">
        <f t="shared" si="0"/>
        <v>192650.2</v>
      </c>
      <c r="G41" s="97">
        <v>0</v>
      </c>
      <c r="H41" s="97">
        <v>192650.2</v>
      </c>
      <c r="I41" s="97">
        <f t="shared" si="1"/>
        <v>100</v>
      </c>
    </row>
    <row r="42" spans="1:9" s="3" customFormat="1" ht="17.45" customHeight="1" outlineLevel="3">
      <c r="A42" s="126" t="s">
        <v>176</v>
      </c>
      <c r="B42" s="101" t="s">
        <v>45</v>
      </c>
      <c r="C42" s="101" t="s">
        <v>24</v>
      </c>
      <c r="D42" s="92" t="s">
        <v>511</v>
      </c>
      <c r="E42" s="97">
        <v>93427.9</v>
      </c>
      <c r="F42" s="97">
        <f t="shared" si="0"/>
        <v>92004.2</v>
      </c>
      <c r="G42" s="99">
        <v>92004.2</v>
      </c>
      <c r="H42" s="99">
        <v>0</v>
      </c>
      <c r="I42" s="97">
        <f t="shared" si="1"/>
        <v>98.476151128303215</v>
      </c>
    </row>
    <row r="43" spans="1:9" s="3" customFormat="1" ht="32.25" customHeight="1" outlineLevel="3">
      <c r="A43" s="126" t="s">
        <v>413</v>
      </c>
      <c r="B43" s="101" t="s">
        <v>45</v>
      </c>
      <c r="C43" s="101" t="s">
        <v>24</v>
      </c>
      <c r="D43" s="92" t="s">
        <v>512</v>
      </c>
      <c r="E43" s="97">
        <f>E44+E46</f>
        <v>1956.5</v>
      </c>
      <c r="F43" s="97">
        <f t="shared" si="0"/>
        <v>1710.2</v>
      </c>
      <c r="G43" s="97">
        <f>G44+G46</f>
        <v>1710.2</v>
      </c>
      <c r="H43" s="97">
        <f>H44+H46</f>
        <v>0</v>
      </c>
      <c r="I43" s="97">
        <f t="shared" si="1"/>
        <v>87.411193457705082</v>
      </c>
    </row>
    <row r="44" spans="1:9" s="3" customFormat="1" ht="50.25" customHeight="1" outlineLevel="3">
      <c r="A44" s="129" t="s">
        <v>228</v>
      </c>
      <c r="B44" s="101" t="s">
        <v>45</v>
      </c>
      <c r="C44" s="101" t="s">
        <v>24</v>
      </c>
      <c r="D44" s="92" t="s">
        <v>513</v>
      </c>
      <c r="E44" s="97">
        <f>E45</f>
        <v>892</v>
      </c>
      <c r="F44" s="97">
        <f t="shared" si="0"/>
        <v>863</v>
      </c>
      <c r="G44" s="97">
        <f>G45</f>
        <v>863</v>
      </c>
      <c r="H44" s="97">
        <f>H45</f>
        <v>0</v>
      </c>
      <c r="I44" s="97">
        <f t="shared" si="1"/>
        <v>96.74887892376681</v>
      </c>
    </row>
    <row r="45" spans="1:9" s="3" customFormat="1" ht="17.45" customHeight="1" outlineLevel="3">
      <c r="A45" s="127" t="s">
        <v>176</v>
      </c>
      <c r="B45" s="101" t="s">
        <v>45</v>
      </c>
      <c r="C45" s="101" t="s">
        <v>24</v>
      </c>
      <c r="D45" s="92" t="s">
        <v>514</v>
      </c>
      <c r="E45" s="97">
        <v>892</v>
      </c>
      <c r="F45" s="97">
        <f t="shared" si="0"/>
        <v>863</v>
      </c>
      <c r="G45" s="99">
        <v>863</v>
      </c>
      <c r="H45" s="99">
        <v>0</v>
      </c>
      <c r="I45" s="97">
        <f t="shared" si="1"/>
        <v>96.74887892376681</v>
      </c>
    </row>
    <row r="46" spans="1:9" s="3" customFormat="1" ht="66.75" customHeight="1" outlineLevel="3">
      <c r="A46" s="116" t="s">
        <v>389</v>
      </c>
      <c r="B46" s="101" t="s">
        <v>45</v>
      </c>
      <c r="C46" s="101" t="s">
        <v>24</v>
      </c>
      <c r="D46" s="92" t="s">
        <v>515</v>
      </c>
      <c r="E46" s="97">
        <f>E47</f>
        <v>1064.5</v>
      </c>
      <c r="F46" s="97">
        <f t="shared" si="0"/>
        <v>847.2</v>
      </c>
      <c r="G46" s="97">
        <f>G47</f>
        <v>847.2</v>
      </c>
      <c r="H46" s="97">
        <f>H47</f>
        <v>0</v>
      </c>
      <c r="I46" s="97">
        <f t="shared" si="1"/>
        <v>79.586660403945515</v>
      </c>
    </row>
    <row r="47" spans="1:9" s="3" customFormat="1" ht="17.45" customHeight="1" outlineLevel="3">
      <c r="A47" s="114" t="s">
        <v>176</v>
      </c>
      <c r="B47" s="101" t="s">
        <v>45</v>
      </c>
      <c r="C47" s="101" t="s">
        <v>24</v>
      </c>
      <c r="D47" s="92" t="s">
        <v>516</v>
      </c>
      <c r="E47" s="97">
        <v>1064.5</v>
      </c>
      <c r="F47" s="97">
        <f t="shared" si="0"/>
        <v>847.2</v>
      </c>
      <c r="G47" s="99">
        <v>847.2</v>
      </c>
      <c r="H47" s="99">
        <v>0</v>
      </c>
      <c r="I47" s="97">
        <f t="shared" si="1"/>
        <v>79.586660403945515</v>
      </c>
    </row>
    <row r="48" spans="1:9" s="3" customFormat="1" ht="24" customHeight="1" outlineLevel="3">
      <c r="A48" s="125" t="s">
        <v>50</v>
      </c>
      <c r="B48" s="91" t="s">
        <v>45</v>
      </c>
      <c r="C48" s="91" t="s">
        <v>25</v>
      </c>
      <c r="D48" s="95"/>
      <c r="E48" s="93">
        <f>E49+E54+E77</f>
        <v>342550.60000000003</v>
      </c>
      <c r="F48" s="93">
        <f t="shared" si="0"/>
        <v>336348.89999999997</v>
      </c>
      <c r="G48" s="93">
        <f>G49+G54+G77</f>
        <v>77746.999999999971</v>
      </c>
      <c r="H48" s="93">
        <f>H49+H54+H77</f>
        <v>258601.9</v>
      </c>
      <c r="I48" s="93">
        <f t="shared" si="1"/>
        <v>98.189552142077673</v>
      </c>
    </row>
    <row r="49" spans="1:9" s="3" customFormat="1" ht="15.75" outlineLevel="3">
      <c r="A49" s="126" t="s">
        <v>134</v>
      </c>
      <c r="B49" s="101" t="s">
        <v>45</v>
      </c>
      <c r="C49" s="101" t="s">
        <v>25</v>
      </c>
      <c r="D49" s="92" t="s">
        <v>451</v>
      </c>
      <c r="E49" s="97">
        <f>E52+E53+E51+E50</f>
        <v>27481.200000000001</v>
      </c>
      <c r="F49" s="97">
        <f t="shared" si="0"/>
        <v>25084.600000000002</v>
      </c>
      <c r="G49" s="97">
        <f>G52+G53+G51+G50</f>
        <v>836.9</v>
      </c>
      <c r="H49" s="97">
        <f>H52+H53+H51+H50</f>
        <v>24247.7</v>
      </c>
      <c r="I49" s="97">
        <f t="shared" si="1"/>
        <v>91.279129004555841</v>
      </c>
    </row>
    <row r="50" spans="1:9" s="3" customFormat="1" ht="85.5" customHeight="1" outlineLevel="3">
      <c r="A50" s="116" t="s">
        <v>229</v>
      </c>
      <c r="B50" s="101" t="s">
        <v>45</v>
      </c>
      <c r="C50" s="101" t="s">
        <v>25</v>
      </c>
      <c r="D50" s="117" t="s">
        <v>390</v>
      </c>
      <c r="E50" s="97">
        <v>18926</v>
      </c>
      <c r="F50" s="97">
        <f t="shared" ref="F50" si="8">G50+H50</f>
        <v>16532.7</v>
      </c>
      <c r="G50" s="99">
        <v>0</v>
      </c>
      <c r="H50" s="99">
        <v>16532.7</v>
      </c>
      <c r="I50" s="97">
        <f t="shared" ref="I50" si="9">F50/E50*100</f>
        <v>87.354433055056532</v>
      </c>
    </row>
    <row r="51" spans="1:9" s="3" customFormat="1" ht="51.6" customHeight="1" outlineLevel="3">
      <c r="A51" s="126" t="s">
        <v>178</v>
      </c>
      <c r="B51" s="101" t="s">
        <v>45</v>
      </c>
      <c r="C51" s="101" t="s">
        <v>25</v>
      </c>
      <c r="D51" s="92" t="s">
        <v>517</v>
      </c>
      <c r="E51" s="97">
        <v>6965.2</v>
      </c>
      <c r="F51" s="97">
        <f t="shared" si="0"/>
        <v>6965.2</v>
      </c>
      <c r="G51" s="99">
        <v>0</v>
      </c>
      <c r="H51" s="99">
        <v>6965.2</v>
      </c>
      <c r="I51" s="97">
        <f t="shared" si="1"/>
        <v>100</v>
      </c>
    </row>
    <row r="52" spans="1:9" s="3" customFormat="1" ht="66.599999999999994" customHeight="1" outlineLevel="3">
      <c r="A52" s="126" t="s">
        <v>187</v>
      </c>
      <c r="B52" s="101" t="s">
        <v>45</v>
      </c>
      <c r="C52" s="101" t="s">
        <v>25</v>
      </c>
      <c r="D52" s="92" t="s">
        <v>452</v>
      </c>
      <c r="E52" s="97">
        <v>750</v>
      </c>
      <c r="F52" s="97">
        <f t="shared" si="0"/>
        <v>749.8</v>
      </c>
      <c r="G52" s="99">
        <v>0</v>
      </c>
      <c r="H52" s="99">
        <v>749.8</v>
      </c>
      <c r="I52" s="97">
        <f t="shared" si="1"/>
        <v>99.973333333333329</v>
      </c>
    </row>
    <row r="53" spans="1:9" s="3" customFormat="1" ht="50.45" customHeight="1" outlineLevel="3">
      <c r="A53" s="126" t="s">
        <v>177</v>
      </c>
      <c r="B53" s="101" t="s">
        <v>45</v>
      </c>
      <c r="C53" s="101" t="s">
        <v>25</v>
      </c>
      <c r="D53" s="92" t="s">
        <v>453</v>
      </c>
      <c r="E53" s="97">
        <v>840</v>
      </c>
      <c r="F53" s="97">
        <f t="shared" si="0"/>
        <v>836.9</v>
      </c>
      <c r="G53" s="99">
        <v>836.9</v>
      </c>
      <c r="H53" s="99">
        <v>0</v>
      </c>
      <c r="I53" s="97">
        <f t="shared" si="1"/>
        <v>99.63095238095238</v>
      </c>
    </row>
    <row r="54" spans="1:9" s="3" customFormat="1" ht="35.450000000000003" customHeight="1" outlineLevel="3">
      <c r="A54" s="126" t="s">
        <v>226</v>
      </c>
      <c r="B54" s="96" t="s">
        <v>45</v>
      </c>
      <c r="C54" s="96" t="s">
        <v>25</v>
      </c>
      <c r="D54" s="92" t="s">
        <v>302</v>
      </c>
      <c r="E54" s="97">
        <f>E55+E69+E72</f>
        <v>314959.40000000002</v>
      </c>
      <c r="F54" s="97">
        <f t="shared" si="0"/>
        <v>311157.39999999997</v>
      </c>
      <c r="G54" s="97">
        <f>G55+G69+G72</f>
        <v>76803.199999999983</v>
      </c>
      <c r="H54" s="97">
        <f>H55+H69+H72</f>
        <v>234354.19999999998</v>
      </c>
      <c r="I54" s="97">
        <f t="shared" si="1"/>
        <v>98.792860286119407</v>
      </c>
    </row>
    <row r="55" spans="1:9" s="3" customFormat="1" ht="53.25" customHeight="1" outlineLevel="3">
      <c r="A55" s="129" t="s">
        <v>227</v>
      </c>
      <c r="B55" s="101" t="s">
        <v>45</v>
      </c>
      <c r="C55" s="101" t="s">
        <v>25</v>
      </c>
      <c r="D55" s="92" t="s">
        <v>396</v>
      </c>
      <c r="E55" s="97">
        <f>E56+E59+E61+E66+E64</f>
        <v>311766.60000000003</v>
      </c>
      <c r="F55" s="97">
        <f t="shared" si="0"/>
        <v>308744.39999999997</v>
      </c>
      <c r="G55" s="97">
        <f>G56+G59+G61+G66+G64</f>
        <v>74390.199999999983</v>
      </c>
      <c r="H55" s="97">
        <f>H56+H59+H61+H66+H64</f>
        <v>234354.19999999998</v>
      </c>
      <c r="I55" s="97">
        <f t="shared" si="1"/>
        <v>99.030620983774369</v>
      </c>
    </row>
    <row r="56" spans="1:9" s="6" customFormat="1" ht="79.5" customHeight="1">
      <c r="A56" s="127" t="s">
        <v>230</v>
      </c>
      <c r="B56" s="101" t="s">
        <v>45</v>
      </c>
      <c r="C56" s="101" t="s">
        <v>25</v>
      </c>
      <c r="D56" s="92" t="s">
        <v>518</v>
      </c>
      <c r="E56" s="97">
        <f>E57+E58</f>
        <v>280759.59999999998</v>
      </c>
      <c r="F56" s="97">
        <f t="shared" si="0"/>
        <v>277925.40000000002</v>
      </c>
      <c r="G56" s="97">
        <f t="shared" ref="G56:H56" si="10">G57+G58</f>
        <v>67167.5</v>
      </c>
      <c r="H56" s="97">
        <f t="shared" si="10"/>
        <v>210757.9</v>
      </c>
      <c r="I56" s="97">
        <f t="shared" si="1"/>
        <v>98.990524277709497</v>
      </c>
    </row>
    <row r="57" spans="1:9" s="6" customFormat="1" ht="178.9" customHeight="1">
      <c r="A57" s="127" t="s">
        <v>414</v>
      </c>
      <c r="B57" s="101" t="s">
        <v>45</v>
      </c>
      <c r="C57" s="101" t="s">
        <v>25</v>
      </c>
      <c r="D57" s="92" t="s">
        <v>519</v>
      </c>
      <c r="E57" s="97">
        <v>210757.9</v>
      </c>
      <c r="F57" s="97">
        <f t="shared" si="0"/>
        <v>210757.9</v>
      </c>
      <c r="G57" s="99">
        <v>0</v>
      </c>
      <c r="H57" s="99">
        <v>210757.9</v>
      </c>
      <c r="I57" s="97">
        <f t="shared" si="1"/>
        <v>100</v>
      </c>
    </row>
    <row r="58" spans="1:9" s="6" customFormat="1" ht="19.899999999999999" customHeight="1">
      <c r="A58" s="127" t="s">
        <v>176</v>
      </c>
      <c r="B58" s="101" t="s">
        <v>45</v>
      </c>
      <c r="C58" s="101" t="s">
        <v>25</v>
      </c>
      <c r="D58" s="92" t="s">
        <v>520</v>
      </c>
      <c r="E58" s="97">
        <v>70001.7</v>
      </c>
      <c r="F58" s="97">
        <f t="shared" si="0"/>
        <v>67167.5</v>
      </c>
      <c r="G58" s="99">
        <v>67167.5</v>
      </c>
      <c r="H58" s="99">
        <v>0</v>
      </c>
      <c r="I58" s="97">
        <f t="shared" si="1"/>
        <v>95.951241184142674</v>
      </c>
    </row>
    <row r="59" spans="1:9" s="6" customFormat="1" ht="69.75" customHeight="1">
      <c r="A59" s="129" t="s">
        <v>231</v>
      </c>
      <c r="B59" s="101" t="s">
        <v>45</v>
      </c>
      <c r="C59" s="101" t="s">
        <v>25</v>
      </c>
      <c r="D59" s="92" t="s">
        <v>242</v>
      </c>
      <c r="E59" s="97">
        <f>E60</f>
        <v>843.9</v>
      </c>
      <c r="F59" s="97">
        <f t="shared" si="0"/>
        <v>843.9</v>
      </c>
      <c r="G59" s="97">
        <f>G60</f>
        <v>843.9</v>
      </c>
      <c r="H59" s="97">
        <f>H60</f>
        <v>0</v>
      </c>
      <c r="I59" s="97">
        <f t="shared" si="1"/>
        <v>100</v>
      </c>
    </row>
    <row r="60" spans="1:9" s="6" customFormat="1" ht="26.25" customHeight="1">
      <c r="A60" s="129" t="s">
        <v>176</v>
      </c>
      <c r="B60" s="101" t="s">
        <v>45</v>
      </c>
      <c r="C60" s="101" t="s">
        <v>25</v>
      </c>
      <c r="D60" s="92" t="s">
        <v>521</v>
      </c>
      <c r="E60" s="97">
        <v>843.9</v>
      </c>
      <c r="F60" s="97">
        <f t="shared" si="0"/>
        <v>843.9</v>
      </c>
      <c r="G60" s="99">
        <v>843.9</v>
      </c>
      <c r="H60" s="99">
        <v>0</v>
      </c>
      <c r="I60" s="97">
        <f t="shared" si="1"/>
        <v>100</v>
      </c>
    </row>
    <row r="61" spans="1:9" s="6" customFormat="1" ht="53.25" customHeight="1">
      <c r="A61" s="129" t="s">
        <v>232</v>
      </c>
      <c r="B61" s="101" t="s">
        <v>45</v>
      </c>
      <c r="C61" s="101" t="s">
        <v>25</v>
      </c>
      <c r="D61" s="92" t="s">
        <v>522</v>
      </c>
      <c r="E61" s="97">
        <f>E62+E63</f>
        <v>6194</v>
      </c>
      <c r="F61" s="97">
        <f t="shared" si="0"/>
        <v>6035.5</v>
      </c>
      <c r="G61" s="97">
        <f>G62+G63</f>
        <v>3017.2</v>
      </c>
      <c r="H61" s="97">
        <f>H62+H63</f>
        <v>3018.3</v>
      </c>
      <c r="I61" s="97">
        <f t="shared" si="1"/>
        <v>97.441072005166291</v>
      </c>
    </row>
    <row r="62" spans="1:9" s="6" customFormat="1" ht="22.5" customHeight="1">
      <c r="A62" s="130" t="s">
        <v>176</v>
      </c>
      <c r="B62" s="101" t="s">
        <v>45</v>
      </c>
      <c r="C62" s="101" t="s">
        <v>25</v>
      </c>
      <c r="D62" s="92" t="s">
        <v>523</v>
      </c>
      <c r="E62" s="97">
        <v>3097</v>
      </c>
      <c r="F62" s="97">
        <f t="shared" si="0"/>
        <v>3018.3</v>
      </c>
      <c r="G62" s="99">
        <v>0</v>
      </c>
      <c r="H62" s="99">
        <v>3018.3</v>
      </c>
      <c r="I62" s="97">
        <f t="shared" si="1"/>
        <v>97.45883112689701</v>
      </c>
    </row>
    <row r="63" spans="1:9" s="6" customFormat="1" ht="22.5" customHeight="1">
      <c r="A63" s="130" t="s">
        <v>176</v>
      </c>
      <c r="B63" s="101" t="s">
        <v>45</v>
      </c>
      <c r="C63" s="101" t="s">
        <v>25</v>
      </c>
      <c r="D63" s="92" t="s">
        <v>524</v>
      </c>
      <c r="E63" s="97">
        <v>3097</v>
      </c>
      <c r="F63" s="97">
        <f t="shared" si="0"/>
        <v>3017.2</v>
      </c>
      <c r="G63" s="99">
        <v>3017.2</v>
      </c>
      <c r="H63" s="99">
        <v>0</v>
      </c>
      <c r="I63" s="97">
        <f t="shared" si="1"/>
        <v>97.423312883435571</v>
      </c>
    </row>
    <row r="64" spans="1:9" s="6" customFormat="1" ht="33.75" customHeight="1">
      <c r="A64" s="116" t="s">
        <v>391</v>
      </c>
      <c r="B64" s="101" t="s">
        <v>45</v>
      </c>
      <c r="C64" s="101" t="s">
        <v>25</v>
      </c>
      <c r="D64" s="92" t="s">
        <v>394</v>
      </c>
      <c r="E64" s="97">
        <f>E65</f>
        <v>2864.7</v>
      </c>
      <c r="F64" s="97">
        <f t="shared" si="0"/>
        <v>2864.7</v>
      </c>
      <c r="G64" s="97">
        <f>G65</f>
        <v>2864.7</v>
      </c>
      <c r="H64" s="97">
        <f>H65</f>
        <v>0</v>
      </c>
      <c r="I64" s="97">
        <f t="shared" si="1"/>
        <v>100</v>
      </c>
    </row>
    <row r="65" spans="1:9" s="6" customFormat="1" ht="22.5" customHeight="1">
      <c r="A65" s="120" t="s">
        <v>176</v>
      </c>
      <c r="B65" s="101" t="s">
        <v>45</v>
      </c>
      <c r="C65" s="101" t="s">
        <v>25</v>
      </c>
      <c r="D65" s="92" t="s">
        <v>395</v>
      </c>
      <c r="E65" s="97">
        <v>2864.7</v>
      </c>
      <c r="F65" s="97">
        <f t="shared" si="0"/>
        <v>2864.7</v>
      </c>
      <c r="G65" s="99">
        <v>2864.7</v>
      </c>
      <c r="H65" s="99">
        <v>0</v>
      </c>
      <c r="I65" s="97">
        <f t="shared" si="1"/>
        <v>100</v>
      </c>
    </row>
    <row r="66" spans="1:9" s="6" customFormat="1" ht="66.75" customHeight="1">
      <c r="A66" s="129" t="s">
        <v>233</v>
      </c>
      <c r="B66" s="101" t="s">
        <v>45</v>
      </c>
      <c r="C66" s="101" t="s">
        <v>25</v>
      </c>
      <c r="D66" s="92" t="s">
        <v>525</v>
      </c>
      <c r="E66" s="97">
        <f>E67+E68</f>
        <v>21104.400000000001</v>
      </c>
      <c r="F66" s="97">
        <f t="shared" si="0"/>
        <v>21074.9</v>
      </c>
      <c r="G66" s="97">
        <f>G67+G68</f>
        <v>496.9</v>
      </c>
      <c r="H66" s="97">
        <f>H67+H68</f>
        <v>20578</v>
      </c>
      <c r="I66" s="97">
        <f t="shared" si="1"/>
        <v>99.860218722162202</v>
      </c>
    </row>
    <row r="67" spans="1:9" s="6" customFormat="1" ht="66" customHeight="1">
      <c r="A67" s="120" t="s">
        <v>392</v>
      </c>
      <c r="B67" s="101" t="s">
        <v>45</v>
      </c>
      <c r="C67" s="101" t="s">
        <v>25</v>
      </c>
      <c r="D67" s="92" t="s">
        <v>526</v>
      </c>
      <c r="E67" s="97">
        <v>20814.400000000001</v>
      </c>
      <c r="F67" s="97">
        <f t="shared" si="0"/>
        <v>20785.900000000001</v>
      </c>
      <c r="G67" s="99">
        <v>207.9</v>
      </c>
      <c r="H67" s="99">
        <v>20578</v>
      </c>
      <c r="I67" s="97">
        <f t="shared" si="1"/>
        <v>99.863075563071718</v>
      </c>
    </row>
    <row r="68" spans="1:9" s="6" customFormat="1" ht="17.25" customHeight="1">
      <c r="A68" s="130" t="s">
        <v>176</v>
      </c>
      <c r="B68" s="101" t="s">
        <v>45</v>
      </c>
      <c r="C68" s="101" t="s">
        <v>25</v>
      </c>
      <c r="D68" s="92" t="s">
        <v>527</v>
      </c>
      <c r="E68" s="97">
        <v>290</v>
      </c>
      <c r="F68" s="97">
        <f t="shared" si="0"/>
        <v>289</v>
      </c>
      <c r="G68" s="99">
        <v>289</v>
      </c>
      <c r="H68" s="99">
        <v>0</v>
      </c>
      <c r="I68" s="97">
        <f t="shared" si="1"/>
        <v>99.655172413793096</v>
      </c>
    </row>
    <row r="69" spans="1:9" s="6" customFormat="1" ht="54" customHeight="1">
      <c r="A69" s="116" t="s">
        <v>234</v>
      </c>
      <c r="B69" s="101" t="s">
        <v>45</v>
      </c>
      <c r="C69" s="101" t="s">
        <v>25</v>
      </c>
      <c r="D69" s="89" t="s">
        <v>303</v>
      </c>
      <c r="E69" s="97">
        <f>E70</f>
        <v>422.3</v>
      </c>
      <c r="F69" s="97">
        <f t="shared" si="0"/>
        <v>358.6</v>
      </c>
      <c r="G69" s="97">
        <f>G70</f>
        <v>358.6</v>
      </c>
      <c r="H69" s="97">
        <f>H70</f>
        <v>0</v>
      </c>
      <c r="I69" s="97">
        <f t="shared" si="1"/>
        <v>84.915936538006164</v>
      </c>
    </row>
    <row r="70" spans="1:9" s="6" customFormat="1" ht="35.25" customHeight="1">
      <c r="A70" s="116" t="s">
        <v>235</v>
      </c>
      <c r="B70" s="101" t="s">
        <v>45</v>
      </c>
      <c r="C70" s="101" t="s">
        <v>25</v>
      </c>
      <c r="D70" s="89" t="s">
        <v>236</v>
      </c>
      <c r="E70" s="97">
        <f>E71</f>
        <v>422.3</v>
      </c>
      <c r="F70" s="97">
        <f t="shared" si="0"/>
        <v>358.6</v>
      </c>
      <c r="G70" s="97">
        <f>G71</f>
        <v>358.6</v>
      </c>
      <c r="H70" s="97">
        <f>H71</f>
        <v>0</v>
      </c>
      <c r="I70" s="97">
        <f t="shared" si="1"/>
        <v>84.915936538006164</v>
      </c>
    </row>
    <row r="71" spans="1:9" s="6" customFormat="1" ht="22.5" customHeight="1">
      <c r="A71" s="116" t="s">
        <v>176</v>
      </c>
      <c r="B71" s="101" t="s">
        <v>45</v>
      </c>
      <c r="C71" s="101" t="s">
        <v>25</v>
      </c>
      <c r="D71" s="89" t="s">
        <v>237</v>
      </c>
      <c r="E71" s="97">
        <v>422.3</v>
      </c>
      <c r="F71" s="97">
        <f t="shared" si="0"/>
        <v>358.6</v>
      </c>
      <c r="G71" s="99">
        <v>358.6</v>
      </c>
      <c r="H71" s="99">
        <v>0</v>
      </c>
      <c r="I71" s="97">
        <f t="shared" si="1"/>
        <v>84.915936538006164</v>
      </c>
    </row>
    <row r="72" spans="1:9" s="6" customFormat="1" ht="31.5">
      <c r="A72" s="126" t="s">
        <v>415</v>
      </c>
      <c r="B72" s="96" t="s">
        <v>45</v>
      </c>
      <c r="C72" s="96" t="s">
        <v>25</v>
      </c>
      <c r="D72" s="89" t="s">
        <v>512</v>
      </c>
      <c r="E72" s="97">
        <f>E73+E75</f>
        <v>2770.5</v>
      </c>
      <c r="F72" s="97">
        <f t="shared" si="0"/>
        <v>2054.3999999999996</v>
      </c>
      <c r="G72" s="97">
        <f>G73+G75</f>
        <v>2054.3999999999996</v>
      </c>
      <c r="H72" s="97">
        <f>H73+H75</f>
        <v>0</v>
      </c>
      <c r="I72" s="97">
        <f t="shared" si="1"/>
        <v>74.152680021656721</v>
      </c>
    </row>
    <row r="73" spans="1:9" s="6" customFormat="1" ht="53.25" customHeight="1">
      <c r="A73" s="129" t="s">
        <v>228</v>
      </c>
      <c r="B73" s="96" t="s">
        <v>45</v>
      </c>
      <c r="C73" s="96" t="s">
        <v>25</v>
      </c>
      <c r="D73" s="90" t="s">
        <v>513</v>
      </c>
      <c r="E73" s="97">
        <f>E74</f>
        <v>1415.2</v>
      </c>
      <c r="F73" s="97">
        <f t="shared" si="0"/>
        <v>1099.0999999999999</v>
      </c>
      <c r="G73" s="97">
        <f>G74</f>
        <v>1099.0999999999999</v>
      </c>
      <c r="H73" s="97">
        <f>H74</f>
        <v>0</v>
      </c>
      <c r="I73" s="97">
        <f t="shared" si="1"/>
        <v>77.663934426229503</v>
      </c>
    </row>
    <row r="74" spans="1:9" s="6" customFormat="1" ht="15.75">
      <c r="A74" s="127" t="s">
        <v>176</v>
      </c>
      <c r="B74" s="96" t="s">
        <v>45</v>
      </c>
      <c r="C74" s="96" t="s">
        <v>25</v>
      </c>
      <c r="D74" s="90" t="s">
        <v>514</v>
      </c>
      <c r="E74" s="97">
        <v>1415.2</v>
      </c>
      <c r="F74" s="97">
        <f t="shared" si="0"/>
        <v>1099.0999999999999</v>
      </c>
      <c r="G74" s="99">
        <v>1099.0999999999999</v>
      </c>
      <c r="H74" s="99">
        <v>0</v>
      </c>
      <c r="I74" s="97">
        <f t="shared" si="1"/>
        <v>77.663934426229503</v>
      </c>
    </row>
    <row r="75" spans="1:9" s="6" customFormat="1" ht="63">
      <c r="A75" s="116" t="s">
        <v>389</v>
      </c>
      <c r="B75" s="96" t="s">
        <v>45</v>
      </c>
      <c r="C75" s="96" t="s">
        <v>25</v>
      </c>
      <c r="D75" s="90" t="s">
        <v>515</v>
      </c>
      <c r="E75" s="97">
        <f>E76</f>
        <v>1355.3</v>
      </c>
      <c r="F75" s="97">
        <f t="shared" si="0"/>
        <v>955.3</v>
      </c>
      <c r="G75" s="97">
        <f>G76</f>
        <v>955.3</v>
      </c>
      <c r="H75" s="97">
        <f>H76</f>
        <v>0</v>
      </c>
      <c r="I75" s="97">
        <f t="shared" si="1"/>
        <v>70.486239209031211</v>
      </c>
    </row>
    <row r="76" spans="1:9" s="6" customFormat="1" ht="15.75">
      <c r="A76" s="114" t="s">
        <v>176</v>
      </c>
      <c r="B76" s="96" t="s">
        <v>45</v>
      </c>
      <c r="C76" s="96" t="s">
        <v>25</v>
      </c>
      <c r="D76" s="90" t="s">
        <v>516</v>
      </c>
      <c r="E76" s="97">
        <v>1355.3</v>
      </c>
      <c r="F76" s="97">
        <f t="shared" si="0"/>
        <v>955.3</v>
      </c>
      <c r="G76" s="99">
        <v>955.3</v>
      </c>
      <c r="H76" s="99">
        <v>0</v>
      </c>
      <c r="I76" s="97">
        <f t="shared" si="1"/>
        <v>70.486239209031211</v>
      </c>
    </row>
    <row r="77" spans="1:9" s="6" customFormat="1" ht="49.5" customHeight="1">
      <c r="A77" s="126" t="s">
        <v>416</v>
      </c>
      <c r="B77" s="96" t="s">
        <v>45</v>
      </c>
      <c r="C77" s="96" t="s">
        <v>25</v>
      </c>
      <c r="D77" s="89" t="s">
        <v>243</v>
      </c>
      <c r="E77" s="97">
        <f t="shared" ref="E77:H78" si="11">E78</f>
        <v>110</v>
      </c>
      <c r="F77" s="97">
        <f t="shared" si="0"/>
        <v>106.9</v>
      </c>
      <c r="G77" s="97">
        <f t="shared" si="11"/>
        <v>106.9</v>
      </c>
      <c r="H77" s="97">
        <f t="shared" si="11"/>
        <v>0</v>
      </c>
      <c r="I77" s="97">
        <f t="shared" si="1"/>
        <v>97.181818181818187</v>
      </c>
    </row>
    <row r="78" spans="1:9" s="6" customFormat="1" ht="69" customHeight="1">
      <c r="A78" s="127" t="s">
        <v>244</v>
      </c>
      <c r="B78" s="96" t="s">
        <v>45</v>
      </c>
      <c r="C78" s="96" t="s">
        <v>25</v>
      </c>
      <c r="D78" s="89" t="s">
        <v>528</v>
      </c>
      <c r="E78" s="97">
        <f t="shared" si="11"/>
        <v>110</v>
      </c>
      <c r="F78" s="97">
        <f t="shared" si="0"/>
        <v>106.9</v>
      </c>
      <c r="G78" s="97">
        <f t="shared" si="11"/>
        <v>106.9</v>
      </c>
      <c r="H78" s="97">
        <f t="shared" si="11"/>
        <v>0</v>
      </c>
      <c r="I78" s="97">
        <f t="shared" si="1"/>
        <v>97.181818181818187</v>
      </c>
    </row>
    <row r="79" spans="1:9" s="6" customFormat="1" ht="21" customHeight="1">
      <c r="A79" s="126" t="s">
        <v>176</v>
      </c>
      <c r="B79" s="96" t="s">
        <v>45</v>
      </c>
      <c r="C79" s="96" t="s">
        <v>25</v>
      </c>
      <c r="D79" s="89" t="s">
        <v>529</v>
      </c>
      <c r="E79" s="97">
        <v>110</v>
      </c>
      <c r="F79" s="97">
        <f t="shared" si="0"/>
        <v>106.9</v>
      </c>
      <c r="G79" s="99">
        <v>106.9</v>
      </c>
      <c r="H79" s="99">
        <v>0</v>
      </c>
      <c r="I79" s="97">
        <f t="shared" si="1"/>
        <v>97.181818181818187</v>
      </c>
    </row>
    <row r="80" spans="1:9" s="3" customFormat="1" ht="15.75" outlineLevel="3">
      <c r="A80" s="119" t="s">
        <v>393</v>
      </c>
      <c r="B80" s="106" t="s">
        <v>45</v>
      </c>
      <c r="C80" s="106" t="s">
        <v>26</v>
      </c>
      <c r="D80" s="106"/>
      <c r="E80" s="93">
        <f t="shared" ref="E80:H82" si="12">E81</f>
        <v>1200</v>
      </c>
      <c r="F80" s="93">
        <f t="shared" si="0"/>
        <v>944.9</v>
      </c>
      <c r="G80" s="94">
        <f t="shared" si="12"/>
        <v>944.9</v>
      </c>
      <c r="H80" s="94">
        <f t="shared" si="12"/>
        <v>0</v>
      </c>
      <c r="I80" s="93">
        <f t="shared" si="1"/>
        <v>78.74166666666666</v>
      </c>
    </row>
    <row r="81" spans="1:9" s="3" customFormat="1" ht="36.6" customHeight="1" outlineLevel="3">
      <c r="A81" s="126" t="s">
        <v>226</v>
      </c>
      <c r="B81" s="96" t="s">
        <v>45</v>
      </c>
      <c r="C81" s="96" t="s">
        <v>26</v>
      </c>
      <c r="D81" s="92" t="s">
        <v>302</v>
      </c>
      <c r="E81" s="97">
        <f t="shared" si="12"/>
        <v>1200</v>
      </c>
      <c r="F81" s="97">
        <f t="shared" si="0"/>
        <v>944.9</v>
      </c>
      <c r="G81" s="97">
        <f t="shared" si="12"/>
        <v>944.9</v>
      </c>
      <c r="H81" s="97">
        <f t="shared" si="12"/>
        <v>0</v>
      </c>
      <c r="I81" s="97">
        <f t="shared" si="1"/>
        <v>78.74166666666666</v>
      </c>
    </row>
    <row r="82" spans="1:9" s="3" customFormat="1" ht="47.25" outlineLevel="3">
      <c r="A82" s="116" t="s">
        <v>227</v>
      </c>
      <c r="B82" s="101" t="s">
        <v>45</v>
      </c>
      <c r="C82" s="101" t="s">
        <v>26</v>
      </c>
      <c r="D82" s="88" t="s">
        <v>396</v>
      </c>
      <c r="E82" s="97">
        <f t="shared" si="12"/>
        <v>1200</v>
      </c>
      <c r="F82" s="97">
        <f t="shared" si="0"/>
        <v>944.9</v>
      </c>
      <c r="G82" s="97">
        <f t="shared" si="12"/>
        <v>944.9</v>
      </c>
      <c r="H82" s="97">
        <f t="shared" si="12"/>
        <v>0</v>
      </c>
      <c r="I82" s="97">
        <f t="shared" si="1"/>
        <v>78.74166666666666</v>
      </c>
    </row>
    <row r="83" spans="1:9" s="6" customFormat="1" ht="31.5" outlineLevel="3">
      <c r="A83" s="116" t="s">
        <v>391</v>
      </c>
      <c r="B83" s="96" t="s">
        <v>45</v>
      </c>
      <c r="C83" s="96" t="s">
        <v>26</v>
      </c>
      <c r="D83" s="88" t="s">
        <v>394</v>
      </c>
      <c r="E83" s="97">
        <f>E84</f>
        <v>1200</v>
      </c>
      <c r="F83" s="97">
        <f t="shared" ref="F83:F142" si="13">G83+H83</f>
        <v>944.9</v>
      </c>
      <c r="G83" s="97">
        <f>G84</f>
        <v>944.9</v>
      </c>
      <c r="H83" s="97">
        <f>H84</f>
        <v>0</v>
      </c>
      <c r="I83" s="97">
        <f t="shared" si="1"/>
        <v>78.74166666666666</v>
      </c>
    </row>
    <row r="84" spans="1:9" s="6" customFormat="1" ht="15.75" outlineLevel="3">
      <c r="A84" s="114" t="s">
        <v>176</v>
      </c>
      <c r="B84" s="96" t="s">
        <v>45</v>
      </c>
      <c r="C84" s="96" t="s">
        <v>26</v>
      </c>
      <c r="D84" s="88" t="s">
        <v>395</v>
      </c>
      <c r="E84" s="97">
        <v>1200</v>
      </c>
      <c r="F84" s="97">
        <f t="shared" si="13"/>
        <v>944.9</v>
      </c>
      <c r="G84" s="97">
        <v>944.9</v>
      </c>
      <c r="H84" s="97">
        <v>0</v>
      </c>
      <c r="I84" s="97">
        <f t="shared" si="1"/>
        <v>78.74166666666666</v>
      </c>
    </row>
    <row r="85" spans="1:9" s="3" customFormat="1" ht="15.75" outlineLevel="3">
      <c r="A85" s="125" t="s">
        <v>51</v>
      </c>
      <c r="B85" s="91" t="s">
        <v>45</v>
      </c>
      <c r="C85" s="91" t="s">
        <v>27</v>
      </c>
      <c r="D85" s="100"/>
      <c r="E85" s="93">
        <f>E86+E91</f>
        <v>25389.5</v>
      </c>
      <c r="F85" s="93">
        <f t="shared" si="13"/>
        <v>24854.900000000005</v>
      </c>
      <c r="G85" s="94">
        <f>G86+G91</f>
        <v>24723.200000000004</v>
      </c>
      <c r="H85" s="94">
        <f>H86+H91</f>
        <v>131.69999999999999</v>
      </c>
      <c r="I85" s="93">
        <f t="shared" si="1"/>
        <v>97.894405167490518</v>
      </c>
    </row>
    <row r="86" spans="1:9" s="3" customFormat="1" ht="15.75" outlineLevel="2">
      <c r="A86" s="127" t="s">
        <v>134</v>
      </c>
      <c r="B86" s="96" t="s">
        <v>45</v>
      </c>
      <c r="C86" s="96" t="s">
        <v>27</v>
      </c>
      <c r="D86" s="101" t="s">
        <v>451</v>
      </c>
      <c r="E86" s="97">
        <f>E88+E89+E90+E87</f>
        <v>19404.400000000001</v>
      </c>
      <c r="F86" s="97">
        <f t="shared" si="13"/>
        <v>18910.300000000003</v>
      </c>
      <c r="G86" s="97">
        <f>G88+G89+G90+G87</f>
        <v>18778.600000000002</v>
      </c>
      <c r="H86" s="97">
        <f>H88+H89+H90+H87</f>
        <v>131.69999999999999</v>
      </c>
      <c r="I86" s="97">
        <f t="shared" si="1"/>
        <v>97.453670301581099</v>
      </c>
    </row>
    <row r="87" spans="1:9" s="3" customFormat="1" ht="116.25" customHeight="1" outlineLevel="2">
      <c r="A87" s="131" t="s">
        <v>417</v>
      </c>
      <c r="B87" s="96" t="s">
        <v>45</v>
      </c>
      <c r="C87" s="96" t="s">
        <v>27</v>
      </c>
      <c r="D87" s="92" t="s">
        <v>474</v>
      </c>
      <c r="E87" s="97">
        <v>131.69999999999999</v>
      </c>
      <c r="F87" s="97">
        <f t="shared" si="13"/>
        <v>131.69999999999999</v>
      </c>
      <c r="G87" s="97">
        <v>0</v>
      </c>
      <c r="H87" s="97">
        <v>131.69999999999999</v>
      </c>
      <c r="I87" s="97">
        <f t="shared" si="1"/>
        <v>100</v>
      </c>
    </row>
    <row r="88" spans="1:9" s="3" customFormat="1" ht="31.9" customHeight="1" outlineLevel="2">
      <c r="A88" s="127" t="s">
        <v>138</v>
      </c>
      <c r="B88" s="96" t="s">
        <v>45</v>
      </c>
      <c r="C88" s="96" t="s">
        <v>27</v>
      </c>
      <c r="D88" s="92" t="s">
        <v>475</v>
      </c>
      <c r="E88" s="97">
        <v>8006.5</v>
      </c>
      <c r="F88" s="97">
        <f t="shared" si="13"/>
        <v>7958.2</v>
      </c>
      <c r="G88" s="99">
        <v>7958.2</v>
      </c>
      <c r="H88" s="99">
        <v>0</v>
      </c>
      <c r="I88" s="97">
        <f t="shared" si="1"/>
        <v>99.396740148629235</v>
      </c>
    </row>
    <row r="89" spans="1:9" s="3" customFormat="1" ht="32.450000000000003" customHeight="1" outlineLevel="2">
      <c r="A89" s="127" t="s">
        <v>179</v>
      </c>
      <c r="B89" s="96" t="s">
        <v>45</v>
      </c>
      <c r="C89" s="96" t="s">
        <v>27</v>
      </c>
      <c r="D89" s="92" t="s">
        <v>530</v>
      </c>
      <c r="E89" s="97">
        <v>11051.3</v>
      </c>
      <c r="F89" s="97">
        <f t="shared" si="13"/>
        <v>10612.7</v>
      </c>
      <c r="G89" s="99">
        <v>10612.7</v>
      </c>
      <c r="H89" s="99">
        <v>0</v>
      </c>
      <c r="I89" s="97">
        <f t="shared" ref="I89:I156" si="14">F89/E89*100</f>
        <v>96.031236144164041</v>
      </c>
    </row>
    <row r="90" spans="1:9" s="3" customFormat="1" ht="40.5" customHeight="1" outlineLevel="2">
      <c r="A90" s="127" t="s">
        <v>400</v>
      </c>
      <c r="B90" s="101" t="s">
        <v>45</v>
      </c>
      <c r="C90" s="101" t="s">
        <v>27</v>
      </c>
      <c r="D90" s="92" t="s">
        <v>531</v>
      </c>
      <c r="E90" s="97">
        <v>214.9</v>
      </c>
      <c r="F90" s="97">
        <f t="shared" si="13"/>
        <v>207.7</v>
      </c>
      <c r="G90" s="99">
        <v>207.7</v>
      </c>
      <c r="H90" s="99">
        <v>0</v>
      </c>
      <c r="I90" s="97">
        <f t="shared" si="14"/>
        <v>96.649604467194038</v>
      </c>
    </row>
    <row r="91" spans="1:9" s="3" customFormat="1" ht="35.450000000000003" customHeight="1" outlineLevel="2">
      <c r="A91" s="126" t="s">
        <v>226</v>
      </c>
      <c r="B91" s="96" t="s">
        <v>45</v>
      </c>
      <c r="C91" s="96" t="s">
        <v>27</v>
      </c>
      <c r="D91" s="92" t="s">
        <v>302</v>
      </c>
      <c r="E91" s="97">
        <f>E92+E95+E100</f>
        <v>5985.1</v>
      </c>
      <c r="F91" s="97">
        <f t="shared" si="13"/>
        <v>5944.6</v>
      </c>
      <c r="G91" s="97">
        <f>G92+G95+G100</f>
        <v>5944.6</v>
      </c>
      <c r="H91" s="97">
        <f>H92+H95+H100</f>
        <v>0</v>
      </c>
      <c r="I91" s="97">
        <f t="shared" si="14"/>
        <v>99.323319576949416</v>
      </c>
    </row>
    <row r="92" spans="1:9" s="3" customFormat="1" ht="49.9" customHeight="1" outlineLevel="2">
      <c r="A92" s="129" t="s">
        <v>227</v>
      </c>
      <c r="B92" s="101" t="s">
        <v>45</v>
      </c>
      <c r="C92" s="101" t="s">
        <v>27</v>
      </c>
      <c r="D92" s="92" t="s">
        <v>532</v>
      </c>
      <c r="E92" s="97">
        <f>E93</f>
        <v>3829</v>
      </c>
      <c r="F92" s="97">
        <f t="shared" si="13"/>
        <v>3798.9</v>
      </c>
      <c r="G92" s="97">
        <f>G93</f>
        <v>3798.9</v>
      </c>
      <c r="H92" s="97">
        <f>H93</f>
        <v>0</v>
      </c>
      <c r="I92" s="97">
        <f t="shared" si="14"/>
        <v>99.213893967093242</v>
      </c>
    </row>
    <row r="93" spans="1:9" s="3" customFormat="1" ht="40.5" customHeight="1" outlineLevel="2">
      <c r="A93" s="129" t="s">
        <v>245</v>
      </c>
      <c r="B93" s="96" t="s">
        <v>45</v>
      </c>
      <c r="C93" s="96" t="s">
        <v>27</v>
      </c>
      <c r="D93" s="92" t="s">
        <v>533</v>
      </c>
      <c r="E93" s="97">
        <f>E94</f>
        <v>3829</v>
      </c>
      <c r="F93" s="97">
        <f t="shared" si="13"/>
        <v>3798.9</v>
      </c>
      <c r="G93" s="97">
        <f>G94</f>
        <v>3798.9</v>
      </c>
      <c r="H93" s="97">
        <f>H94</f>
        <v>0</v>
      </c>
      <c r="I93" s="97">
        <f t="shared" si="14"/>
        <v>99.213893967093242</v>
      </c>
    </row>
    <row r="94" spans="1:9" s="3" customFormat="1" ht="17.45" customHeight="1" outlineLevel="2">
      <c r="A94" s="127" t="s">
        <v>176</v>
      </c>
      <c r="B94" s="96" t="s">
        <v>45</v>
      </c>
      <c r="C94" s="96" t="s">
        <v>27</v>
      </c>
      <c r="D94" s="92" t="s">
        <v>534</v>
      </c>
      <c r="E94" s="97">
        <v>3829</v>
      </c>
      <c r="F94" s="97">
        <f t="shared" si="13"/>
        <v>3798.9</v>
      </c>
      <c r="G94" s="99">
        <v>3798.9</v>
      </c>
      <c r="H94" s="99">
        <v>0</v>
      </c>
      <c r="I94" s="97">
        <f t="shared" si="14"/>
        <v>99.213893967093242</v>
      </c>
    </row>
    <row r="95" spans="1:9" s="3" customFormat="1" ht="51" customHeight="1" outlineLevel="2">
      <c r="A95" s="116" t="s">
        <v>234</v>
      </c>
      <c r="B95" s="101" t="s">
        <v>45</v>
      </c>
      <c r="C95" s="101" t="s">
        <v>27</v>
      </c>
      <c r="D95" s="89" t="s">
        <v>303</v>
      </c>
      <c r="E95" s="97">
        <f>E96+E98</f>
        <v>40</v>
      </c>
      <c r="F95" s="97">
        <f t="shared" si="13"/>
        <v>30</v>
      </c>
      <c r="G95" s="97">
        <f>G96+G98</f>
        <v>30</v>
      </c>
      <c r="H95" s="97">
        <f>H96+H98</f>
        <v>0</v>
      </c>
      <c r="I95" s="97">
        <f t="shared" si="14"/>
        <v>75</v>
      </c>
    </row>
    <row r="96" spans="1:9" s="3" customFormat="1" ht="31.5" customHeight="1" outlineLevel="2">
      <c r="A96" s="116" t="s">
        <v>246</v>
      </c>
      <c r="B96" s="101" t="s">
        <v>45</v>
      </c>
      <c r="C96" s="101" t="s">
        <v>27</v>
      </c>
      <c r="D96" s="89" t="s">
        <v>247</v>
      </c>
      <c r="E96" s="97">
        <f>E97</f>
        <v>10</v>
      </c>
      <c r="F96" s="97">
        <f t="shared" si="13"/>
        <v>0</v>
      </c>
      <c r="G96" s="97">
        <f>G97</f>
        <v>0</v>
      </c>
      <c r="H96" s="97">
        <f>H97</f>
        <v>0</v>
      </c>
      <c r="I96" s="97">
        <f t="shared" si="14"/>
        <v>0</v>
      </c>
    </row>
    <row r="97" spans="1:9" s="3" customFormat="1" ht="17.45" customHeight="1" outlineLevel="2">
      <c r="A97" s="116" t="s">
        <v>176</v>
      </c>
      <c r="B97" s="101" t="s">
        <v>45</v>
      </c>
      <c r="C97" s="101" t="s">
        <v>27</v>
      </c>
      <c r="D97" s="89" t="s">
        <v>248</v>
      </c>
      <c r="E97" s="97">
        <v>10</v>
      </c>
      <c r="F97" s="97">
        <f t="shared" si="13"/>
        <v>0</v>
      </c>
      <c r="G97" s="99">
        <v>0</v>
      </c>
      <c r="H97" s="99">
        <v>0</v>
      </c>
      <c r="I97" s="97">
        <f t="shared" si="14"/>
        <v>0</v>
      </c>
    </row>
    <row r="98" spans="1:9" s="3" customFormat="1" ht="34.5" customHeight="1" outlineLevel="2">
      <c r="A98" s="131" t="s">
        <v>235</v>
      </c>
      <c r="B98" s="101" t="s">
        <v>45</v>
      </c>
      <c r="C98" s="101" t="s">
        <v>27</v>
      </c>
      <c r="D98" s="105" t="s">
        <v>236</v>
      </c>
      <c r="E98" s="97">
        <f>E99</f>
        <v>30</v>
      </c>
      <c r="F98" s="97">
        <f t="shared" si="13"/>
        <v>30</v>
      </c>
      <c r="G98" s="97">
        <f>G99</f>
        <v>30</v>
      </c>
      <c r="H98" s="97">
        <f>H99</f>
        <v>0</v>
      </c>
      <c r="I98" s="97">
        <f t="shared" si="14"/>
        <v>100</v>
      </c>
    </row>
    <row r="99" spans="1:9" s="3" customFormat="1" ht="17.45" customHeight="1" outlineLevel="2">
      <c r="A99" s="131" t="s">
        <v>176</v>
      </c>
      <c r="B99" s="101" t="s">
        <v>45</v>
      </c>
      <c r="C99" s="101" t="s">
        <v>27</v>
      </c>
      <c r="D99" s="105" t="s">
        <v>237</v>
      </c>
      <c r="E99" s="97">
        <v>30</v>
      </c>
      <c r="F99" s="97">
        <f t="shared" si="13"/>
        <v>30</v>
      </c>
      <c r="G99" s="99">
        <v>30</v>
      </c>
      <c r="H99" s="99">
        <v>0</v>
      </c>
      <c r="I99" s="97">
        <f t="shared" si="14"/>
        <v>100</v>
      </c>
    </row>
    <row r="100" spans="1:9" s="3" customFormat="1" ht="31.5" outlineLevel="2">
      <c r="A100" s="126" t="s">
        <v>415</v>
      </c>
      <c r="B100" s="96" t="s">
        <v>45</v>
      </c>
      <c r="C100" s="96" t="s">
        <v>27</v>
      </c>
      <c r="D100" s="89" t="s">
        <v>512</v>
      </c>
      <c r="E100" s="97">
        <f t="shared" ref="E100:H101" si="15">E101</f>
        <v>2116.1</v>
      </c>
      <c r="F100" s="97">
        <f t="shared" si="13"/>
        <v>2115.6999999999998</v>
      </c>
      <c r="G100" s="97">
        <f t="shared" si="15"/>
        <v>2115.6999999999998</v>
      </c>
      <c r="H100" s="97">
        <f t="shared" si="15"/>
        <v>0</v>
      </c>
      <c r="I100" s="97">
        <f t="shared" si="14"/>
        <v>99.981097301639807</v>
      </c>
    </row>
    <row r="101" spans="1:9" s="3" customFormat="1" ht="47.25" customHeight="1" outlineLevel="2">
      <c r="A101" s="129" t="s">
        <v>228</v>
      </c>
      <c r="B101" s="96" t="s">
        <v>45</v>
      </c>
      <c r="C101" s="96" t="s">
        <v>27</v>
      </c>
      <c r="D101" s="90" t="s">
        <v>513</v>
      </c>
      <c r="E101" s="97">
        <f t="shared" si="15"/>
        <v>2116.1</v>
      </c>
      <c r="F101" s="97">
        <f t="shared" si="13"/>
        <v>2115.6999999999998</v>
      </c>
      <c r="G101" s="97">
        <f t="shared" si="15"/>
        <v>2115.6999999999998</v>
      </c>
      <c r="H101" s="97">
        <f t="shared" si="15"/>
        <v>0</v>
      </c>
      <c r="I101" s="97">
        <f t="shared" si="14"/>
        <v>99.981097301639807</v>
      </c>
    </row>
    <row r="102" spans="1:9" s="3" customFormat="1" ht="20.45" customHeight="1" outlineLevel="2">
      <c r="A102" s="127" t="s">
        <v>176</v>
      </c>
      <c r="B102" s="96" t="s">
        <v>45</v>
      </c>
      <c r="C102" s="96" t="s">
        <v>27</v>
      </c>
      <c r="D102" s="90" t="s">
        <v>514</v>
      </c>
      <c r="E102" s="97">
        <v>2116.1</v>
      </c>
      <c r="F102" s="97">
        <f t="shared" si="13"/>
        <v>2115.6999999999998</v>
      </c>
      <c r="G102" s="99">
        <v>2115.6999999999998</v>
      </c>
      <c r="H102" s="99">
        <v>0</v>
      </c>
      <c r="I102" s="97">
        <f t="shared" si="14"/>
        <v>99.981097301639807</v>
      </c>
    </row>
    <row r="103" spans="1:9" s="3" customFormat="1" ht="18.600000000000001" customHeight="1" outlineLevel="3">
      <c r="A103" s="125" t="s">
        <v>116</v>
      </c>
      <c r="B103" s="91" t="s">
        <v>45</v>
      </c>
      <c r="C103" s="91" t="s">
        <v>31</v>
      </c>
      <c r="D103" s="95"/>
      <c r="E103" s="93">
        <f>E104</f>
        <v>9769.8000000000011</v>
      </c>
      <c r="F103" s="93">
        <f t="shared" si="13"/>
        <v>9311</v>
      </c>
      <c r="G103" s="93">
        <f>G104</f>
        <v>20.7</v>
      </c>
      <c r="H103" s="93">
        <f>H104</f>
        <v>9290.2999999999993</v>
      </c>
      <c r="I103" s="93">
        <f t="shared" si="14"/>
        <v>95.30389567851951</v>
      </c>
    </row>
    <row r="104" spans="1:9" s="3" customFormat="1" ht="19.899999999999999" customHeight="1" outlineLevel="3">
      <c r="A104" s="125" t="s">
        <v>53</v>
      </c>
      <c r="B104" s="91" t="s">
        <v>45</v>
      </c>
      <c r="C104" s="91" t="s">
        <v>34</v>
      </c>
      <c r="D104" s="95"/>
      <c r="E104" s="93">
        <f>E105</f>
        <v>9769.8000000000011</v>
      </c>
      <c r="F104" s="93">
        <f t="shared" si="13"/>
        <v>9311</v>
      </c>
      <c r="G104" s="94">
        <f>G105</f>
        <v>20.7</v>
      </c>
      <c r="H104" s="94">
        <f>H105</f>
        <v>9290.2999999999993</v>
      </c>
      <c r="I104" s="93">
        <f t="shared" si="14"/>
        <v>95.30389567851951</v>
      </c>
    </row>
    <row r="105" spans="1:9" s="3" customFormat="1" ht="19.899999999999999" customHeight="1" outlineLevel="3">
      <c r="A105" s="127" t="s">
        <v>134</v>
      </c>
      <c r="B105" s="96" t="s">
        <v>45</v>
      </c>
      <c r="C105" s="96" t="s">
        <v>34</v>
      </c>
      <c r="D105" s="92" t="s">
        <v>451</v>
      </c>
      <c r="E105" s="97">
        <f>E107+E106</f>
        <v>9769.8000000000011</v>
      </c>
      <c r="F105" s="97">
        <f t="shared" si="13"/>
        <v>9311</v>
      </c>
      <c r="G105" s="97">
        <f>G107+G106</f>
        <v>20.7</v>
      </c>
      <c r="H105" s="97">
        <f>H107+H106</f>
        <v>9290.2999999999993</v>
      </c>
      <c r="I105" s="97">
        <f t="shared" si="14"/>
        <v>95.30389567851951</v>
      </c>
    </row>
    <row r="106" spans="1:9" s="3" customFormat="1" ht="98.45" customHeight="1" outlineLevel="3">
      <c r="A106" s="132" t="s">
        <v>186</v>
      </c>
      <c r="B106" s="96" t="s">
        <v>45</v>
      </c>
      <c r="C106" s="96" t="s">
        <v>34</v>
      </c>
      <c r="D106" s="92" t="s">
        <v>535</v>
      </c>
      <c r="E106" s="97">
        <v>9745.6</v>
      </c>
      <c r="F106" s="97">
        <f t="shared" si="13"/>
        <v>9290.2999999999993</v>
      </c>
      <c r="G106" s="99">
        <v>0</v>
      </c>
      <c r="H106" s="99">
        <v>9290.2999999999993</v>
      </c>
      <c r="I106" s="97">
        <f t="shared" si="14"/>
        <v>95.328148087341972</v>
      </c>
    </row>
    <row r="107" spans="1:9" s="3" customFormat="1" ht="65.25" customHeight="1" outlineLevel="3">
      <c r="A107" s="127" t="s">
        <v>206</v>
      </c>
      <c r="B107" s="96" t="s">
        <v>45</v>
      </c>
      <c r="C107" s="96" t="s">
        <v>34</v>
      </c>
      <c r="D107" s="92" t="s">
        <v>536</v>
      </c>
      <c r="E107" s="97">
        <v>24.2</v>
      </c>
      <c r="F107" s="97">
        <f t="shared" si="13"/>
        <v>20.7</v>
      </c>
      <c r="G107" s="99">
        <v>20.7</v>
      </c>
      <c r="H107" s="99">
        <v>0</v>
      </c>
      <c r="I107" s="97">
        <f t="shared" ref="I107" si="16">F107/E107*100</f>
        <v>85.537190082644628</v>
      </c>
    </row>
    <row r="108" spans="1:9" s="3" customFormat="1" ht="35.450000000000003" customHeight="1" outlineLevel="3">
      <c r="A108" s="125" t="s">
        <v>63</v>
      </c>
      <c r="B108" s="91" t="s">
        <v>46</v>
      </c>
      <c r="C108" s="91"/>
      <c r="D108" s="95"/>
      <c r="E108" s="93">
        <f>E109+E118+E130+E143</f>
        <v>35677.1</v>
      </c>
      <c r="F108" s="93">
        <f t="shared" si="13"/>
        <v>34429</v>
      </c>
      <c r="G108" s="93">
        <f>G109+G118+G130+G143</f>
        <v>16987</v>
      </c>
      <c r="H108" s="93">
        <f>H109+H118+H130+H143</f>
        <v>17442</v>
      </c>
      <c r="I108" s="93">
        <f t="shared" si="14"/>
        <v>96.501677546661597</v>
      </c>
    </row>
    <row r="109" spans="1:9" s="3" customFormat="1" ht="19.149999999999999" customHeight="1" outlineLevel="3">
      <c r="A109" s="125" t="s">
        <v>121</v>
      </c>
      <c r="B109" s="91" t="s">
        <v>46</v>
      </c>
      <c r="C109" s="91" t="s">
        <v>9</v>
      </c>
      <c r="D109" s="95"/>
      <c r="E109" s="93">
        <f t="shared" ref="E109:H110" si="17">E110</f>
        <v>11867.9</v>
      </c>
      <c r="F109" s="93">
        <f t="shared" si="13"/>
        <v>10840.7</v>
      </c>
      <c r="G109" s="94">
        <f t="shared" si="17"/>
        <v>10711.900000000001</v>
      </c>
      <c r="H109" s="94">
        <f t="shared" si="17"/>
        <v>128.80000000000001</v>
      </c>
      <c r="I109" s="93">
        <f t="shared" si="14"/>
        <v>91.34471979035888</v>
      </c>
    </row>
    <row r="110" spans="1:9" s="3" customFormat="1" ht="18.600000000000001" customHeight="1" outlineLevel="3">
      <c r="A110" s="125" t="s">
        <v>54</v>
      </c>
      <c r="B110" s="91" t="s">
        <v>46</v>
      </c>
      <c r="C110" s="91" t="s">
        <v>15</v>
      </c>
      <c r="D110" s="95"/>
      <c r="E110" s="93">
        <f t="shared" si="17"/>
        <v>11867.9</v>
      </c>
      <c r="F110" s="93">
        <f t="shared" si="13"/>
        <v>10840.7</v>
      </c>
      <c r="G110" s="94">
        <f t="shared" si="17"/>
        <v>10711.900000000001</v>
      </c>
      <c r="H110" s="94">
        <f t="shared" si="17"/>
        <v>128.80000000000001</v>
      </c>
      <c r="I110" s="93">
        <f t="shared" si="14"/>
        <v>91.34471979035888</v>
      </c>
    </row>
    <row r="111" spans="1:9" s="3" customFormat="1" ht="22.15" customHeight="1" outlineLevel="2">
      <c r="A111" s="127" t="s">
        <v>134</v>
      </c>
      <c r="B111" s="96" t="s">
        <v>46</v>
      </c>
      <c r="C111" s="96" t="s">
        <v>15</v>
      </c>
      <c r="D111" s="92" t="s">
        <v>451</v>
      </c>
      <c r="E111" s="97">
        <f>E112+E113+E114+E115+E116+E117</f>
        <v>11867.9</v>
      </c>
      <c r="F111" s="97">
        <f t="shared" si="13"/>
        <v>10840.7</v>
      </c>
      <c r="G111" s="97">
        <f>G112+G113+G114+G115+G116+G117</f>
        <v>10711.900000000001</v>
      </c>
      <c r="H111" s="97">
        <f>H112+H113+H114+H115+H116+H117</f>
        <v>128.80000000000001</v>
      </c>
      <c r="I111" s="97">
        <f t="shared" si="14"/>
        <v>91.34471979035888</v>
      </c>
    </row>
    <row r="112" spans="1:9" s="3" customFormat="1" ht="120" customHeight="1" outlineLevel="2">
      <c r="A112" s="131" t="s">
        <v>417</v>
      </c>
      <c r="B112" s="96" t="s">
        <v>46</v>
      </c>
      <c r="C112" s="96" t="s">
        <v>15</v>
      </c>
      <c r="D112" s="92" t="s">
        <v>474</v>
      </c>
      <c r="E112" s="97">
        <v>128.80000000000001</v>
      </c>
      <c r="F112" s="97">
        <f t="shared" si="13"/>
        <v>128.80000000000001</v>
      </c>
      <c r="G112" s="97">
        <v>0</v>
      </c>
      <c r="H112" s="97">
        <v>128.80000000000001</v>
      </c>
      <c r="I112" s="97">
        <f t="shared" si="14"/>
        <v>100</v>
      </c>
    </row>
    <row r="113" spans="1:9" s="37" customFormat="1" ht="31.5" outlineLevel="3">
      <c r="A113" s="127" t="s">
        <v>138</v>
      </c>
      <c r="B113" s="96" t="s">
        <v>46</v>
      </c>
      <c r="C113" s="96" t="s">
        <v>15</v>
      </c>
      <c r="D113" s="92" t="s">
        <v>475</v>
      </c>
      <c r="E113" s="97">
        <v>8254.5</v>
      </c>
      <c r="F113" s="97">
        <f t="shared" si="13"/>
        <v>8212.7000000000007</v>
      </c>
      <c r="G113" s="97">
        <v>8212.7000000000007</v>
      </c>
      <c r="H113" s="99">
        <v>0</v>
      </c>
      <c r="I113" s="97">
        <f t="shared" si="14"/>
        <v>99.493609546308079</v>
      </c>
    </row>
    <row r="114" spans="1:9" s="37" customFormat="1" ht="69" customHeight="1" outlineLevel="3">
      <c r="A114" s="127" t="s">
        <v>420</v>
      </c>
      <c r="B114" s="96" t="s">
        <v>46</v>
      </c>
      <c r="C114" s="96" t="s">
        <v>15</v>
      </c>
      <c r="D114" s="92" t="s">
        <v>537</v>
      </c>
      <c r="E114" s="97">
        <v>2452.1</v>
      </c>
      <c r="F114" s="97">
        <f t="shared" si="13"/>
        <v>1562.2</v>
      </c>
      <c r="G114" s="97">
        <v>1562.2</v>
      </c>
      <c r="H114" s="99">
        <v>0</v>
      </c>
      <c r="I114" s="97">
        <f t="shared" si="14"/>
        <v>63.708657885078104</v>
      </c>
    </row>
    <row r="115" spans="1:9" s="37" customFormat="1" ht="48.75" customHeight="1" outlineLevel="3">
      <c r="A115" s="127" t="s">
        <v>177</v>
      </c>
      <c r="B115" s="96" t="s">
        <v>46</v>
      </c>
      <c r="C115" s="96" t="s">
        <v>15</v>
      </c>
      <c r="D115" s="92" t="s">
        <v>453</v>
      </c>
      <c r="E115" s="97">
        <v>662</v>
      </c>
      <c r="F115" s="97">
        <f t="shared" si="13"/>
        <v>651.1</v>
      </c>
      <c r="G115" s="99">
        <v>651.1</v>
      </c>
      <c r="H115" s="99">
        <v>0</v>
      </c>
      <c r="I115" s="97">
        <f t="shared" si="14"/>
        <v>98.353474320241702</v>
      </c>
    </row>
    <row r="116" spans="1:9" s="37" customFormat="1" ht="40.5" customHeight="1" outlineLevel="3">
      <c r="A116" s="127" t="s">
        <v>137</v>
      </c>
      <c r="B116" s="96" t="s">
        <v>46</v>
      </c>
      <c r="C116" s="96" t="s">
        <v>15</v>
      </c>
      <c r="D116" s="92" t="s">
        <v>454</v>
      </c>
      <c r="E116" s="97">
        <v>285.89999999999998</v>
      </c>
      <c r="F116" s="97">
        <f t="shared" si="13"/>
        <v>285.89999999999998</v>
      </c>
      <c r="G116" s="99">
        <v>285.89999999999998</v>
      </c>
      <c r="H116" s="99">
        <v>0</v>
      </c>
      <c r="I116" s="97">
        <f t="shared" si="14"/>
        <v>100</v>
      </c>
    </row>
    <row r="117" spans="1:9" s="37" customFormat="1" ht="40.5" customHeight="1" outlineLevel="3">
      <c r="A117" s="114" t="s">
        <v>335</v>
      </c>
      <c r="B117" s="96" t="s">
        <v>46</v>
      </c>
      <c r="C117" s="96" t="s">
        <v>15</v>
      </c>
      <c r="D117" s="92" t="s">
        <v>538</v>
      </c>
      <c r="E117" s="97">
        <v>84.6</v>
      </c>
      <c r="F117" s="97">
        <f t="shared" si="13"/>
        <v>0</v>
      </c>
      <c r="G117" s="99">
        <v>0</v>
      </c>
      <c r="H117" s="99">
        <v>0</v>
      </c>
      <c r="I117" s="97">
        <f t="shared" si="14"/>
        <v>0</v>
      </c>
    </row>
    <row r="118" spans="1:9" s="37" customFormat="1" ht="18.600000000000001" customHeight="1" outlineLevel="3">
      <c r="A118" s="125" t="s">
        <v>112</v>
      </c>
      <c r="B118" s="91" t="s">
        <v>46</v>
      </c>
      <c r="C118" s="91" t="s">
        <v>16</v>
      </c>
      <c r="D118" s="95"/>
      <c r="E118" s="93">
        <f>E119+E127</f>
        <v>5841.7999999999993</v>
      </c>
      <c r="F118" s="93">
        <f t="shared" si="13"/>
        <v>5730.7999999999993</v>
      </c>
      <c r="G118" s="94">
        <f>G119+G127</f>
        <v>1085.9000000000001</v>
      </c>
      <c r="H118" s="94">
        <f>H119+H127</f>
        <v>4644.8999999999996</v>
      </c>
      <c r="I118" s="93">
        <f t="shared" si="14"/>
        <v>98.099900715532883</v>
      </c>
    </row>
    <row r="119" spans="1:9" s="37" customFormat="1" ht="22.15" customHeight="1" outlineLevel="3">
      <c r="A119" s="125" t="s">
        <v>201</v>
      </c>
      <c r="B119" s="91" t="s">
        <v>46</v>
      </c>
      <c r="C119" s="91" t="s">
        <v>110</v>
      </c>
      <c r="D119" s="95"/>
      <c r="E119" s="93">
        <f>E120+E124</f>
        <v>5471.7999999999993</v>
      </c>
      <c r="F119" s="93">
        <f t="shared" si="13"/>
        <v>5411.7999999999993</v>
      </c>
      <c r="G119" s="93">
        <f>G120+G124</f>
        <v>766.9</v>
      </c>
      <c r="H119" s="93">
        <f>H120+H124</f>
        <v>4644.8999999999996</v>
      </c>
      <c r="I119" s="93">
        <f t="shared" si="14"/>
        <v>98.903468694031218</v>
      </c>
    </row>
    <row r="120" spans="1:9" s="37" customFormat="1" ht="69" customHeight="1" outlineLevel="3">
      <c r="A120" s="127" t="s">
        <v>418</v>
      </c>
      <c r="B120" s="96" t="s">
        <v>46</v>
      </c>
      <c r="C120" s="96" t="s">
        <v>110</v>
      </c>
      <c r="D120" s="92" t="s">
        <v>539</v>
      </c>
      <c r="E120" s="97">
        <f t="shared" ref="E120:H120" si="18">E121</f>
        <v>4691.7999999999993</v>
      </c>
      <c r="F120" s="97">
        <f t="shared" si="13"/>
        <v>4691.7999999999993</v>
      </c>
      <c r="G120" s="98">
        <f t="shared" si="18"/>
        <v>46.9</v>
      </c>
      <c r="H120" s="98">
        <f t="shared" si="18"/>
        <v>4644.8999999999996</v>
      </c>
      <c r="I120" s="97">
        <f t="shared" si="14"/>
        <v>100</v>
      </c>
    </row>
    <row r="121" spans="1:9" s="37" customFormat="1" ht="47.25" outlineLevel="3">
      <c r="A121" s="127" t="s">
        <v>249</v>
      </c>
      <c r="B121" s="96" t="s">
        <v>46</v>
      </c>
      <c r="C121" s="96" t="s">
        <v>110</v>
      </c>
      <c r="D121" s="92" t="s">
        <v>540</v>
      </c>
      <c r="E121" s="97">
        <f>E122+E123</f>
        <v>4691.7999999999993</v>
      </c>
      <c r="F121" s="97">
        <f t="shared" si="13"/>
        <v>4691.7999999999993</v>
      </c>
      <c r="G121" s="97">
        <f>G122+G123</f>
        <v>46.9</v>
      </c>
      <c r="H121" s="97">
        <f>H122+H123</f>
        <v>4644.8999999999996</v>
      </c>
      <c r="I121" s="97">
        <f t="shared" si="14"/>
        <v>100</v>
      </c>
    </row>
    <row r="122" spans="1:9" s="6" customFormat="1" ht="15.75" outlineLevel="1">
      <c r="A122" s="127" t="s">
        <v>176</v>
      </c>
      <c r="B122" s="96" t="s">
        <v>46</v>
      </c>
      <c r="C122" s="96" t="s">
        <v>110</v>
      </c>
      <c r="D122" s="92" t="s">
        <v>541</v>
      </c>
      <c r="E122" s="97">
        <v>4644.8999999999996</v>
      </c>
      <c r="F122" s="97">
        <f t="shared" si="13"/>
        <v>4644.8999999999996</v>
      </c>
      <c r="G122" s="99">
        <v>0</v>
      </c>
      <c r="H122" s="99">
        <v>4644.8999999999996</v>
      </c>
      <c r="I122" s="97">
        <f t="shared" si="14"/>
        <v>100</v>
      </c>
    </row>
    <row r="123" spans="1:9" s="6" customFormat="1" ht="15.75" outlineLevel="1">
      <c r="A123" s="127" t="s">
        <v>176</v>
      </c>
      <c r="B123" s="96" t="s">
        <v>46</v>
      </c>
      <c r="C123" s="96" t="s">
        <v>110</v>
      </c>
      <c r="D123" s="92" t="s">
        <v>542</v>
      </c>
      <c r="E123" s="97">
        <v>46.9</v>
      </c>
      <c r="F123" s="97">
        <f t="shared" si="13"/>
        <v>46.9</v>
      </c>
      <c r="G123" s="99">
        <v>46.9</v>
      </c>
      <c r="H123" s="99">
        <v>0</v>
      </c>
      <c r="I123" s="97">
        <f t="shared" si="14"/>
        <v>100</v>
      </c>
    </row>
    <row r="124" spans="1:9" s="6" customFormat="1" ht="63" outlineLevel="1">
      <c r="A124" s="127" t="s">
        <v>371</v>
      </c>
      <c r="B124" s="96" t="s">
        <v>46</v>
      </c>
      <c r="C124" s="96" t="s">
        <v>110</v>
      </c>
      <c r="D124" s="92" t="s">
        <v>543</v>
      </c>
      <c r="E124" s="97">
        <f>E125</f>
        <v>780</v>
      </c>
      <c r="F124" s="97">
        <f t="shared" si="13"/>
        <v>720</v>
      </c>
      <c r="G124" s="97">
        <f>G125</f>
        <v>720</v>
      </c>
      <c r="H124" s="97">
        <f>H125</f>
        <v>0</v>
      </c>
      <c r="I124" s="97">
        <f t="shared" si="14"/>
        <v>92.307692307692307</v>
      </c>
    </row>
    <row r="125" spans="1:9" s="6" customFormat="1" ht="47.25" outlineLevel="1">
      <c r="A125" s="127" t="s">
        <v>250</v>
      </c>
      <c r="B125" s="96" t="s">
        <v>46</v>
      </c>
      <c r="C125" s="96" t="s">
        <v>110</v>
      </c>
      <c r="D125" s="92" t="s">
        <v>544</v>
      </c>
      <c r="E125" s="97">
        <f>E126</f>
        <v>780</v>
      </c>
      <c r="F125" s="97">
        <f t="shared" si="13"/>
        <v>720</v>
      </c>
      <c r="G125" s="97">
        <f>G126</f>
        <v>720</v>
      </c>
      <c r="H125" s="97">
        <f>H126</f>
        <v>0</v>
      </c>
      <c r="I125" s="97">
        <f t="shared" si="14"/>
        <v>92.307692307692307</v>
      </c>
    </row>
    <row r="126" spans="1:9" s="6" customFormat="1" ht="15.75" outlineLevel="1">
      <c r="A126" s="127" t="s">
        <v>176</v>
      </c>
      <c r="B126" s="96" t="s">
        <v>46</v>
      </c>
      <c r="C126" s="96" t="s">
        <v>110</v>
      </c>
      <c r="D126" s="92" t="s">
        <v>545</v>
      </c>
      <c r="E126" s="97">
        <v>780</v>
      </c>
      <c r="F126" s="97">
        <f t="shared" si="13"/>
        <v>720</v>
      </c>
      <c r="G126" s="99">
        <v>720</v>
      </c>
      <c r="H126" s="99">
        <v>0</v>
      </c>
      <c r="I126" s="97">
        <f t="shared" si="14"/>
        <v>92.307692307692307</v>
      </c>
    </row>
    <row r="127" spans="1:9" s="37" customFormat="1" ht="31.5" outlineLevel="2">
      <c r="A127" s="125" t="s">
        <v>55</v>
      </c>
      <c r="B127" s="91" t="s">
        <v>46</v>
      </c>
      <c r="C127" s="91" t="s">
        <v>17</v>
      </c>
      <c r="D127" s="95"/>
      <c r="E127" s="93">
        <f t="shared" ref="E127:H128" si="19">E128</f>
        <v>370</v>
      </c>
      <c r="F127" s="93">
        <f t="shared" si="13"/>
        <v>319</v>
      </c>
      <c r="G127" s="94">
        <f t="shared" si="19"/>
        <v>319</v>
      </c>
      <c r="H127" s="94">
        <f t="shared" si="19"/>
        <v>0</v>
      </c>
      <c r="I127" s="93">
        <f t="shared" si="14"/>
        <v>86.21621621621621</v>
      </c>
    </row>
    <row r="128" spans="1:9" s="3" customFormat="1" ht="15.75" outlineLevel="3">
      <c r="A128" s="127" t="s">
        <v>134</v>
      </c>
      <c r="B128" s="96" t="s">
        <v>46</v>
      </c>
      <c r="C128" s="96" t="s">
        <v>17</v>
      </c>
      <c r="D128" s="92" t="s">
        <v>451</v>
      </c>
      <c r="E128" s="97">
        <f t="shared" si="19"/>
        <v>370</v>
      </c>
      <c r="F128" s="97">
        <f t="shared" si="13"/>
        <v>319</v>
      </c>
      <c r="G128" s="98">
        <f t="shared" si="19"/>
        <v>319</v>
      </c>
      <c r="H128" s="98">
        <f t="shared" si="19"/>
        <v>0</v>
      </c>
      <c r="I128" s="97">
        <f t="shared" si="14"/>
        <v>86.21621621621621</v>
      </c>
    </row>
    <row r="129" spans="1:10" s="3" customFormat="1" ht="46.5" customHeight="1" outlineLevel="3">
      <c r="A129" s="127" t="s">
        <v>139</v>
      </c>
      <c r="B129" s="96" t="s">
        <v>46</v>
      </c>
      <c r="C129" s="96" t="s">
        <v>17</v>
      </c>
      <c r="D129" s="92" t="s">
        <v>546</v>
      </c>
      <c r="E129" s="97">
        <v>370</v>
      </c>
      <c r="F129" s="97">
        <f t="shared" si="13"/>
        <v>319</v>
      </c>
      <c r="G129" s="99">
        <v>319</v>
      </c>
      <c r="H129" s="99">
        <v>0</v>
      </c>
      <c r="I129" s="97">
        <f t="shared" si="14"/>
        <v>86.21621621621621</v>
      </c>
    </row>
    <row r="130" spans="1:10" s="3" customFormat="1" ht="15.75" outlineLevel="3">
      <c r="A130" s="125" t="s">
        <v>113</v>
      </c>
      <c r="B130" s="91" t="s">
        <v>46</v>
      </c>
      <c r="C130" s="91" t="s">
        <v>18</v>
      </c>
      <c r="D130" s="95"/>
      <c r="E130" s="93">
        <f>E131+E139</f>
        <v>11990.6</v>
      </c>
      <c r="F130" s="93">
        <f t="shared" si="13"/>
        <v>11880.7</v>
      </c>
      <c r="G130" s="93">
        <f>G131+G139</f>
        <v>5189.2</v>
      </c>
      <c r="H130" s="93">
        <f>H131+H139</f>
        <v>6691.5</v>
      </c>
      <c r="I130" s="93">
        <f t="shared" si="14"/>
        <v>99.083448701482837</v>
      </c>
      <c r="J130" s="73"/>
    </row>
    <row r="131" spans="1:10" s="3" customFormat="1" ht="15.75" outlineLevel="3">
      <c r="A131" s="125" t="s">
        <v>56</v>
      </c>
      <c r="B131" s="91" t="s">
        <v>46</v>
      </c>
      <c r="C131" s="91" t="s">
        <v>19</v>
      </c>
      <c r="D131" s="95"/>
      <c r="E131" s="93">
        <f>E137+E132</f>
        <v>11898.6</v>
      </c>
      <c r="F131" s="93">
        <f t="shared" si="13"/>
        <v>11788.7</v>
      </c>
      <c r="G131" s="93">
        <f>G137+G132</f>
        <v>5097.2</v>
      </c>
      <c r="H131" s="93">
        <f>H137+H132</f>
        <v>6691.5</v>
      </c>
      <c r="I131" s="93">
        <f t="shared" si="14"/>
        <v>99.076361924932343</v>
      </c>
    </row>
    <row r="132" spans="1:10" s="3" customFormat="1" ht="47.25" outlineLevel="3">
      <c r="A132" s="114" t="s">
        <v>337</v>
      </c>
      <c r="B132" s="96" t="s">
        <v>46</v>
      </c>
      <c r="C132" s="96" t="s">
        <v>19</v>
      </c>
      <c r="D132" s="88" t="s">
        <v>339</v>
      </c>
      <c r="E132" s="97">
        <f>E133</f>
        <v>9998.6</v>
      </c>
      <c r="F132" s="97">
        <f t="shared" si="13"/>
        <v>9998.6</v>
      </c>
      <c r="G132" s="97">
        <f>G133</f>
        <v>3307.1</v>
      </c>
      <c r="H132" s="97">
        <f>H133</f>
        <v>6691.5</v>
      </c>
      <c r="I132" s="97">
        <f t="shared" si="14"/>
        <v>100</v>
      </c>
    </row>
    <row r="133" spans="1:10" s="3" customFormat="1" ht="47.25" outlineLevel="3">
      <c r="A133" s="114" t="s">
        <v>338</v>
      </c>
      <c r="B133" s="96" t="s">
        <v>46</v>
      </c>
      <c r="C133" s="96" t="s">
        <v>19</v>
      </c>
      <c r="D133" s="88" t="s">
        <v>340</v>
      </c>
      <c r="E133" s="97">
        <f>E134+E135+E136</f>
        <v>9998.6</v>
      </c>
      <c r="F133" s="97">
        <f t="shared" si="13"/>
        <v>9998.6</v>
      </c>
      <c r="G133" s="97">
        <f>G134+G135+G136</f>
        <v>3307.1</v>
      </c>
      <c r="H133" s="97">
        <f>H134+H135+H136</f>
        <v>6691.5</v>
      </c>
      <c r="I133" s="97">
        <f t="shared" si="14"/>
        <v>100</v>
      </c>
    </row>
    <row r="134" spans="1:10" s="3" customFormat="1" ht="15.75" outlineLevel="3">
      <c r="A134" s="114" t="s">
        <v>176</v>
      </c>
      <c r="B134" s="96" t="s">
        <v>46</v>
      </c>
      <c r="C134" s="96" t="s">
        <v>19</v>
      </c>
      <c r="D134" s="88" t="s">
        <v>341</v>
      </c>
      <c r="E134" s="97">
        <v>6624.6</v>
      </c>
      <c r="F134" s="97">
        <f t="shared" si="13"/>
        <v>6624.6</v>
      </c>
      <c r="G134" s="97">
        <v>0</v>
      </c>
      <c r="H134" s="97">
        <v>6624.6</v>
      </c>
      <c r="I134" s="97">
        <f t="shared" si="14"/>
        <v>100</v>
      </c>
    </row>
    <row r="135" spans="1:10" s="3" customFormat="1" ht="15.75" outlineLevel="3">
      <c r="A135" s="114" t="s">
        <v>176</v>
      </c>
      <c r="B135" s="96" t="s">
        <v>46</v>
      </c>
      <c r="C135" s="96" t="s">
        <v>19</v>
      </c>
      <c r="D135" s="88" t="s">
        <v>342</v>
      </c>
      <c r="E135" s="97">
        <v>66.900000000000006</v>
      </c>
      <c r="F135" s="97">
        <f t="shared" si="13"/>
        <v>66.900000000000006</v>
      </c>
      <c r="G135" s="97">
        <v>0</v>
      </c>
      <c r="H135" s="97">
        <v>66.900000000000006</v>
      </c>
      <c r="I135" s="97">
        <f t="shared" si="14"/>
        <v>100</v>
      </c>
    </row>
    <row r="136" spans="1:10" s="3" customFormat="1" ht="15.75" outlineLevel="3">
      <c r="A136" s="114" t="s">
        <v>176</v>
      </c>
      <c r="B136" s="96" t="s">
        <v>46</v>
      </c>
      <c r="C136" s="96" t="s">
        <v>19</v>
      </c>
      <c r="D136" s="88" t="s">
        <v>343</v>
      </c>
      <c r="E136" s="97">
        <v>3307.1</v>
      </c>
      <c r="F136" s="97">
        <f t="shared" si="13"/>
        <v>3307.1</v>
      </c>
      <c r="G136" s="97">
        <v>3307.1</v>
      </c>
      <c r="H136" s="97">
        <v>0</v>
      </c>
      <c r="I136" s="97">
        <f t="shared" si="14"/>
        <v>100</v>
      </c>
    </row>
    <row r="137" spans="1:10" s="3" customFormat="1" ht="15.75" outlineLevel="3">
      <c r="A137" s="127" t="s">
        <v>134</v>
      </c>
      <c r="B137" s="96" t="s">
        <v>46</v>
      </c>
      <c r="C137" s="96" t="s">
        <v>19</v>
      </c>
      <c r="D137" s="92" t="s">
        <v>451</v>
      </c>
      <c r="E137" s="97">
        <f t="shared" ref="E137:H137" si="20">E138</f>
        <v>1900</v>
      </c>
      <c r="F137" s="97">
        <f t="shared" si="13"/>
        <v>1790.1</v>
      </c>
      <c r="G137" s="98">
        <f t="shared" si="20"/>
        <v>1790.1</v>
      </c>
      <c r="H137" s="98">
        <f t="shared" si="20"/>
        <v>0</v>
      </c>
      <c r="I137" s="97">
        <f t="shared" si="14"/>
        <v>94.215789473684211</v>
      </c>
    </row>
    <row r="138" spans="1:10" s="6" customFormat="1" ht="47.25">
      <c r="A138" s="127" t="s">
        <v>203</v>
      </c>
      <c r="B138" s="96" t="s">
        <v>46</v>
      </c>
      <c r="C138" s="96" t="s">
        <v>19</v>
      </c>
      <c r="D138" s="92" t="s">
        <v>547</v>
      </c>
      <c r="E138" s="97">
        <v>1900</v>
      </c>
      <c r="F138" s="97">
        <f t="shared" si="13"/>
        <v>1790.1</v>
      </c>
      <c r="G138" s="99">
        <v>1790.1</v>
      </c>
      <c r="H138" s="99">
        <v>0</v>
      </c>
      <c r="I138" s="97">
        <f t="shared" si="14"/>
        <v>94.215789473684211</v>
      </c>
    </row>
    <row r="139" spans="1:10" s="6" customFormat="1" ht="24.75" customHeight="1">
      <c r="A139" s="125" t="s">
        <v>114</v>
      </c>
      <c r="B139" s="91" t="s">
        <v>46</v>
      </c>
      <c r="C139" s="91" t="s">
        <v>20</v>
      </c>
      <c r="D139" s="106"/>
      <c r="E139" s="93">
        <f>E140</f>
        <v>92</v>
      </c>
      <c r="F139" s="93">
        <f t="shared" si="13"/>
        <v>92</v>
      </c>
      <c r="G139" s="93">
        <f t="shared" ref="G139:H139" si="21">G140</f>
        <v>92</v>
      </c>
      <c r="H139" s="93">
        <f t="shared" si="21"/>
        <v>0</v>
      </c>
      <c r="I139" s="93">
        <f t="shared" si="14"/>
        <v>100</v>
      </c>
    </row>
    <row r="140" spans="1:10" s="6" customFormat="1" ht="67.5" customHeight="1">
      <c r="A140" s="127" t="s">
        <v>251</v>
      </c>
      <c r="B140" s="96" t="s">
        <v>46</v>
      </c>
      <c r="C140" s="96" t="s">
        <v>20</v>
      </c>
      <c r="D140" s="88" t="s">
        <v>253</v>
      </c>
      <c r="E140" s="97">
        <f>E141</f>
        <v>92</v>
      </c>
      <c r="F140" s="97">
        <f t="shared" si="13"/>
        <v>92</v>
      </c>
      <c r="G140" s="97">
        <f>G141</f>
        <v>92</v>
      </c>
      <c r="H140" s="97">
        <f>H141</f>
        <v>0</v>
      </c>
      <c r="I140" s="97">
        <f t="shared" si="14"/>
        <v>100</v>
      </c>
    </row>
    <row r="141" spans="1:10" s="6" customFormat="1" ht="66" customHeight="1">
      <c r="A141" s="127" t="s">
        <v>252</v>
      </c>
      <c r="B141" s="101" t="s">
        <v>46</v>
      </c>
      <c r="C141" s="101" t="s">
        <v>20</v>
      </c>
      <c r="D141" s="88" t="s">
        <v>254</v>
      </c>
      <c r="E141" s="97">
        <f>E142</f>
        <v>92</v>
      </c>
      <c r="F141" s="97">
        <f t="shared" si="13"/>
        <v>92</v>
      </c>
      <c r="G141" s="97">
        <f>G142</f>
        <v>92</v>
      </c>
      <c r="H141" s="97">
        <f>H142</f>
        <v>0</v>
      </c>
      <c r="I141" s="97">
        <f t="shared" si="14"/>
        <v>100</v>
      </c>
    </row>
    <row r="142" spans="1:10" s="6" customFormat="1" ht="27" customHeight="1">
      <c r="A142" s="127" t="s">
        <v>176</v>
      </c>
      <c r="B142" s="101" t="s">
        <v>46</v>
      </c>
      <c r="C142" s="101" t="s">
        <v>20</v>
      </c>
      <c r="D142" s="88" t="s">
        <v>255</v>
      </c>
      <c r="E142" s="97">
        <v>92</v>
      </c>
      <c r="F142" s="97">
        <f t="shared" si="13"/>
        <v>92</v>
      </c>
      <c r="G142" s="99">
        <v>92</v>
      </c>
      <c r="H142" s="99">
        <v>0</v>
      </c>
      <c r="I142" s="97">
        <f t="shared" si="14"/>
        <v>100</v>
      </c>
    </row>
    <row r="143" spans="1:10" s="6" customFormat="1" ht="15.75" outlineLevel="1">
      <c r="A143" s="125" t="s">
        <v>116</v>
      </c>
      <c r="B143" s="91" t="s">
        <v>46</v>
      </c>
      <c r="C143" s="91" t="s">
        <v>31</v>
      </c>
      <c r="D143" s="95"/>
      <c r="E143" s="93">
        <f t="shared" ref="E143:H144" si="22">E144</f>
        <v>5976.8</v>
      </c>
      <c r="F143" s="93">
        <f t="shared" ref="F143:F213" si="23">G143+H143</f>
        <v>5976.8</v>
      </c>
      <c r="G143" s="94">
        <f t="shared" si="22"/>
        <v>0</v>
      </c>
      <c r="H143" s="94">
        <f t="shared" si="22"/>
        <v>5976.8</v>
      </c>
      <c r="I143" s="93">
        <f t="shared" si="14"/>
        <v>100</v>
      </c>
    </row>
    <row r="144" spans="1:10" s="6" customFormat="1" ht="15.75" outlineLevel="1">
      <c r="A144" s="125" t="s">
        <v>53</v>
      </c>
      <c r="B144" s="91" t="s">
        <v>46</v>
      </c>
      <c r="C144" s="91" t="s">
        <v>34</v>
      </c>
      <c r="D144" s="95"/>
      <c r="E144" s="93">
        <f t="shared" si="22"/>
        <v>5976.8</v>
      </c>
      <c r="F144" s="93">
        <f t="shared" si="23"/>
        <v>5976.8</v>
      </c>
      <c r="G144" s="94">
        <f t="shared" si="22"/>
        <v>0</v>
      </c>
      <c r="H144" s="94">
        <f t="shared" si="22"/>
        <v>5976.8</v>
      </c>
      <c r="I144" s="93">
        <f t="shared" si="14"/>
        <v>100</v>
      </c>
    </row>
    <row r="145" spans="1:10" s="6" customFormat="1" ht="15.75" outlineLevel="1">
      <c r="A145" s="127" t="s">
        <v>134</v>
      </c>
      <c r="B145" s="96" t="s">
        <v>46</v>
      </c>
      <c r="C145" s="96" t="s">
        <v>34</v>
      </c>
      <c r="D145" s="92" t="s">
        <v>451</v>
      </c>
      <c r="E145" s="97">
        <f>E146+E147+E148</f>
        <v>5976.8</v>
      </c>
      <c r="F145" s="97">
        <f t="shared" si="23"/>
        <v>5976.8</v>
      </c>
      <c r="G145" s="97">
        <f>G146+G147+G148</f>
        <v>0</v>
      </c>
      <c r="H145" s="97">
        <f>H146+H147+H148</f>
        <v>5976.8</v>
      </c>
      <c r="I145" s="97">
        <f t="shared" si="14"/>
        <v>100</v>
      </c>
    </row>
    <row r="146" spans="1:10" s="6" customFormat="1" ht="78.75" outlineLevel="1">
      <c r="A146" s="133" t="s">
        <v>195</v>
      </c>
      <c r="B146" s="96" t="s">
        <v>46</v>
      </c>
      <c r="C146" s="96" t="s">
        <v>34</v>
      </c>
      <c r="D146" s="92" t="s">
        <v>548</v>
      </c>
      <c r="E146" s="97">
        <v>507.9</v>
      </c>
      <c r="F146" s="97">
        <f t="shared" si="23"/>
        <v>507.9</v>
      </c>
      <c r="G146" s="99">
        <v>0</v>
      </c>
      <c r="H146" s="99">
        <v>507.9</v>
      </c>
      <c r="I146" s="97">
        <f t="shared" si="14"/>
        <v>100</v>
      </c>
    </row>
    <row r="147" spans="1:10" s="6" customFormat="1" ht="101.25" customHeight="1" outlineLevel="1">
      <c r="A147" s="133" t="s">
        <v>403</v>
      </c>
      <c r="B147" s="96" t="s">
        <v>46</v>
      </c>
      <c r="C147" s="96" t="s">
        <v>34</v>
      </c>
      <c r="D147" s="92" t="s">
        <v>549</v>
      </c>
      <c r="E147" s="97">
        <v>2152.8000000000002</v>
      </c>
      <c r="F147" s="97">
        <f t="shared" si="23"/>
        <v>2152.8000000000002</v>
      </c>
      <c r="G147" s="99">
        <v>0</v>
      </c>
      <c r="H147" s="99">
        <v>2152.8000000000002</v>
      </c>
      <c r="I147" s="97">
        <f t="shared" si="14"/>
        <v>100</v>
      </c>
    </row>
    <row r="148" spans="1:10" s="6" customFormat="1" ht="97.5" customHeight="1" outlineLevel="1">
      <c r="A148" s="133" t="s">
        <v>404</v>
      </c>
      <c r="B148" s="96" t="s">
        <v>46</v>
      </c>
      <c r="C148" s="96" t="s">
        <v>34</v>
      </c>
      <c r="D148" s="92" t="s">
        <v>550</v>
      </c>
      <c r="E148" s="97">
        <v>3316.1</v>
      </c>
      <c r="F148" s="97">
        <f t="shared" si="23"/>
        <v>3316.1</v>
      </c>
      <c r="G148" s="99">
        <v>0</v>
      </c>
      <c r="H148" s="99">
        <v>3316.1</v>
      </c>
      <c r="I148" s="97">
        <f t="shared" si="14"/>
        <v>100</v>
      </c>
    </row>
    <row r="149" spans="1:10" s="6" customFormat="1" ht="20.45" customHeight="1" outlineLevel="1">
      <c r="A149" s="125" t="s">
        <v>196</v>
      </c>
      <c r="B149" s="91" t="s">
        <v>47</v>
      </c>
      <c r="C149" s="91"/>
      <c r="D149" s="95"/>
      <c r="E149" s="93">
        <f>E150+E193+E198</f>
        <v>62557.299999999996</v>
      </c>
      <c r="F149" s="93">
        <f t="shared" si="23"/>
        <v>57169.8</v>
      </c>
      <c r="G149" s="93">
        <f>G150+G193+G198</f>
        <v>41227.800000000003</v>
      </c>
      <c r="H149" s="93">
        <f>H150+H193+H198</f>
        <v>15942</v>
      </c>
      <c r="I149" s="93">
        <f t="shared" si="14"/>
        <v>91.387895577334717</v>
      </c>
      <c r="J149" s="6">
        <v>-0.1</v>
      </c>
    </row>
    <row r="150" spans="1:10" s="6" customFormat="1" ht="15.75" outlineLevel="1">
      <c r="A150" s="125" t="s">
        <v>121</v>
      </c>
      <c r="B150" s="91" t="s">
        <v>47</v>
      </c>
      <c r="C150" s="91" t="s">
        <v>9</v>
      </c>
      <c r="D150" s="95"/>
      <c r="E150" s="93">
        <f>E151+E155+E162+E168+E165</f>
        <v>42106.7</v>
      </c>
      <c r="F150" s="93">
        <f t="shared" si="23"/>
        <v>38722.100000000006</v>
      </c>
      <c r="G150" s="93">
        <f>G151+G155+G162+G168+G165</f>
        <v>35980.300000000003</v>
      </c>
      <c r="H150" s="93">
        <f>H151+H155+H162+H168+H165</f>
        <v>2741.8</v>
      </c>
      <c r="I150" s="93">
        <f t="shared" si="14"/>
        <v>91.961849301892599</v>
      </c>
    </row>
    <row r="151" spans="1:10" s="6" customFormat="1" ht="18.600000000000001" customHeight="1" outlineLevel="1">
      <c r="A151" s="125" t="s">
        <v>180</v>
      </c>
      <c r="B151" s="91" t="s">
        <v>47</v>
      </c>
      <c r="C151" s="91" t="s">
        <v>10</v>
      </c>
      <c r="D151" s="95"/>
      <c r="E151" s="93">
        <f t="shared" ref="E151:H151" si="24">E152</f>
        <v>2219.1999999999998</v>
      </c>
      <c r="F151" s="93">
        <f t="shared" si="23"/>
        <v>2218.6</v>
      </c>
      <c r="G151" s="94">
        <f t="shared" si="24"/>
        <v>2184.6</v>
      </c>
      <c r="H151" s="94">
        <f t="shared" si="24"/>
        <v>34</v>
      </c>
      <c r="I151" s="93">
        <f t="shared" si="14"/>
        <v>99.9729632299928</v>
      </c>
    </row>
    <row r="152" spans="1:10" s="6" customFormat="1" ht="15.75" outlineLevel="1">
      <c r="A152" s="127" t="s">
        <v>134</v>
      </c>
      <c r="B152" s="96" t="s">
        <v>47</v>
      </c>
      <c r="C152" s="96" t="s">
        <v>10</v>
      </c>
      <c r="D152" s="92" t="s">
        <v>451</v>
      </c>
      <c r="E152" s="97">
        <f>E154+E153</f>
        <v>2219.1999999999998</v>
      </c>
      <c r="F152" s="97">
        <f t="shared" si="23"/>
        <v>2218.6</v>
      </c>
      <c r="G152" s="97">
        <f>G154+G153</f>
        <v>2184.6</v>
      </c>
      <c r="H152" s="97">
        <f>H154+H153</f>
        <v>34</v>
      </c>
      <c r="I152" s="97">
        <f t="shared" si="14"/>
        <v>99.9729632299928</v>
      </c>
    </row>
    <row r="153" spans="1:10" s="6" customFormat="1" ht="114" customHeight="1" outlineLevel="1">
      <c r="A153" s="131" t="s">
        <v>417</v>
      </c>
      <c r="B153" s="96" t="s">
        <v>47</v>
      </c>
      <c r="C153" s="96" t="s">
        <v>10</v>
      </c>
      <c r="D153" s="92" t="s">
        <v>474</v>
      </c>
      <c r="E153" s="97">
        <v>34</v>
      </c>
      <c r="F153" s="97">
        <f t="shared" si="23"/>
        <v>34</v>
      </c>
      <c r="G153" s="98">
        <v>0</v>
      </c>
      <c r="H153" s="98">
        <v>34</v>
      </c>
      <c r="I153" s="97">
        <f t="shared" si="14"/>
        <v>100</v>
      </c>
    </row>
    <row r="154" spans="1:10" s="3" customFormat="1" ht="31.5" outlineLevel="2">
      <c r="A154" s="127" t="s">
        <v>140</v>
      </c>
      <c r="B154" s="96" t="s">
        <v>47</v>
      </c>
      <c r="C154" s="96" t="s">
        <v>10</v>
      </c>
      <c r="D154" s="92" t="s">
        <v>551</v>
      </c>
      <c r="E154" s="97">
        <v>2185.1999999999998</v>
      </c>
      <c r="F154" s="97">
        <f t="shared" si="23"/>
        <v>2184.6</v>
      </c>
      <c r="G154" s="99">
        <v>2184.6</v>
      </c>
      <c r="H154" s="99">
        <v>0</v>
      </c>
      <c r="I154" s="97">
        <f t="shared" si="14"/>
        <v>99.972542559033499</v>
      </c>
    </row>
    <row r="155" spans="1:10" s="3" customFormat="1" ht="31.5" outlineLevel="3">
      <c r="A155" s="125" t="s">
        <v>175</v>
      </c>
      <c r="B155" s="91" t="s">
        <v>47</v>
      </c>
      <c r="C155" s="91" t="s">
        <v>12</v>
      </c>
      <c r="D155" s="95"/>
      <c r="E155" s="93">
        <f>E156+E159</f>
        <v>35023.4</v>
      </c>
      <c r="F155" s="93">
        <f t="shared" si="23"/>
        <v>31847.600000000002</v>
      </c>
      <c r="G155" s="93">
        <f t="shared" ref="G155:H155" si="25">G156+G159</f>
        <v>31387.600000000002</v>
      </c>
      <c r="H155" s="93">
        <f t="shared" si="25"/>
        <v>460</v>
      </c>
      <c r="I155" s="93">
        <f t="shared" si="14"/>
        <v>90.932348087278797</v>
      </c>
    </row>
    <row r="156" spans="1:10" s="3" customFormat="1" ht="15.75" outlineLevel="3">
      <c r="A156" s="127" t="s">
        <v>134</v>
      </c>
      <c r="B156" s="96" t="s">
        <v>47</v>
      </c>
      <c r="C156" s="96" t="s">
        <v>12</v>
      </c>
      <c r="D156" s="92" t="s">
        <v>451</v>
      </c>
      <c r="E156" s="97">
        <f>E157+E158</f>
        <v>35019</v>
      </c>
      <c r="F156" s="97">
        <f t="shared" si="23"/>
        <v>31843.200000000001</v>
      </c>
      <c r="G156" s="97">
        <f>G157+G158</f>
        <v>31383.200000000001</v>
      </c>
      <c r="H156" s="97">
        <f>H157+H158</f>
        <v>460</v>
      </c>
      <c r="I156" s="97">
        <f t="shared" si="14"/>
        <v>90.931208772380714</v>
      </c>
    </row>
    <row r="157" spans="1:10" s="3" customFormat="1" ht="31.5" outlineLevel="3">
      <c r="A157" s="127" t="s">
        <v>135</v>
      </c>
      <c r="B157" s="96" t="s">
        <v>47</v>
      </c>
      <c r="C157" s="96" t="s">
        <v>12</v>
      </c>
      <c r="D157" s="92" t="s">
        <v>475</v>
      </c>
      <c r="E157" s="97">
        <v>34559</v>
      </c>
      <c r="F157" s="97">
        <f t="shared" si="23"/>
        <v>31383.200000000001</v>
      </c>
      <c r="G157" s="99">
        <v>31383.200000000001</v>
      </c>
      <c r="H157" s="99">
        <v>0</v>
      </c>
      <c r="I157" s="97">
        <f t="shared" ref="I157:I197" si="26">F157/E157*100</f>
        <v>90.810497988946437</v>
      </c>
    </row>
    <row r="158" spans="1:10" s="3" customFormat="1" ht="112.5" customHeight="1" outlineLevel="3">
      <c r="A158" s="131" t="s">
        <v>417</v>
      </c>
      <c r="B158" s="96" t="s">
        <v>47</v>
      </c>
      <c r="C158" s="96" t="s">
        <v>12</v>
      </c>
      <c r="D158" s="92" t="s">
        <v>474</v>
      </c>
      <c r="E158" s="97">
        <v>460</v>
      </c>
      <c r="F158" s="97">
        <f t="shared" si="23"/>
        <v>460</v>
      </c>
      <c r="G158" s="99">
        <v>0</v>
      </c>
      <c r="H158" s="99">
        <v>460</v>
      </c>
      <c r="I158" s="97">
        <f t="shared" si="26"/>
        <v>100</v>
      </c>
    </row>
    <row r="159" spans="1:10" s="3" customFormat="1" ht="50.25" customHeight="1" outlineLevel="3">
      <c r="A159" s="126" t="s">
        <v>256</v>
      </c>
      <c r="B159" s="96" t="s">
        <v>47</v>
      </c>
      <c r="C159" s="96" t="s">
        <v>12</v>
      </c>
      <c r="D159" s="89" t="s">
        <v>552</v>
      </c>
      <c r="E159" s="97">
        <f t="shared" ref="E159:H160" si="27">E160</f>
        <v>4.4000000000000004</v>
      </c>
      <c r="F159" s="97">
        <f t="shared" si="23"/>
        <v>4.4000000000000004</v>
      </c>
      <c r="G159" s="97">
        <f t="shared" si="27"/>
        <v>4.4000000000000004</v>
      </c>
      <c r="H159" s="97">
        <f t="shared" si="27"/>
        <v>0</v>
      </c>
      <c r="I159" s="97">
        <f t="shared" si="26"/>
        <v>100</v>
      </c>
    </row>
    <row r="160" spans="1:10" s="3" customFormat="1" ht="47.25" customHeight="1" outlineLevel="3">
      <c r="A160" s="127" t="s">
        <v>257</v>
      </c>
      <c r="B160" s="96" t="s">
        <v>47</v>
      </c>
      <c r="C160" s="96" t="s">
        <v>12</v>
      </c>
      <c r="D160" s="89" t="s">
        <v>553</v>
      </c>
      <c r="E160" s="97">
        <f t="shared" si="27"/>
        <v>4.4000000000000004</v>
      </c>
      <c r="F160" s="97">
        <f t="shared" si="23"/>
        <v>4.4000000000000004</v>
      </c>
      <c r="G160" s="97">
        <f t="shared" si="27"/>
        <v>4.4000000000000004</v>
      </c>
      <c r="H160" s="97">
        <f t="shared" si="27"/>
        <v>0</v>
      </c>
      <c r="I160" s="97">
        <f t="shared" si="26"/>
        <v>100</v>
      </c>
    </row>
    <row r="161" spans="1:9" s="3" customFormat="1" ht="15.75" outlineLevel="3">
      <c r="A161" s="127" t="s">
        <v>176</v>
      </c>
      <c r="B161" s="96" t="s">
        <v>47</v>
      </c>
      <c r="C161" s="96" t="s">
        <v>12</v>
      </c>
      <c r="D161" s="89" t="s">
        <v>554</v>
      </c>
      <c r="E161" s="97">
        <v>4.4000000000000004</v>
      </c>
      <c r="F161" s="97">
        <f t="shared" si="23"/>
        <v>4.4000000000000004</v>
      </c>
      <c r="G161" s="99">
        <v>4.4000000000000004</v>
      </c>
      <c r="H161" s="99">
        <v>0</v>
      </c>
      <c r="I161" s="97">
        <f t="shared" si="26"/>
        <v>100</v>
      </c>
    </row>
    <row r="162" spans="1:9" s="38" customFormat="1" ht="15.75">
      <c r="A162" s="125" t="s">
        <v>58</v>
      </c>
      <c r="B162" s="91" t="s">
        <v>47</v>
      </c>
      <c r="C162" s="91" t="s">
        <v>13</v>
      </c>
      <c r="D162" s="95"/>
      <c r="E162" s="93">
        <f t="shared" ref="E162:H163" si="28">E163</f>
        <v>25.2</v>
      </c>
      <c r="F162" s="93">
        <f t="shared" si="23"/>
        <v>25.2</v>
      </c>
      <c r="G162" s="94">
        <f t="shared" si="28"/>
        <v>0</v>
      </c>
      <c r="H162" s="94">
        <f t="shared" si="28"/>
        <v>25.2</v>
      </c>
      <c r="I162" s="93">
        <f t="shared" si="26"/>
        <v>100</v>
      </c>
    </row>
    <row r="163" spans="1:9" s="38" customFormat="1" ht="15.75">
      <c r="A163" s="127" t="s">
        <v>134</v>
      </c>
      <c r="B163" s="96" t="s">
        <v>47</v>
      </c>
      <c r="C163" s="96" t="s">
        <v>13</v>
      </c>
      <c r="D163" s="92" t="s">
        <v>451</v>
      </c>
      <c r="E163" s="97">
        <f t="shared" si="28"/>
        <v>25.2</v>
      </c>
      <c r="F163" s="97">
        <f t="shared" si="23"/>
        <v>25.2</v>
      </c>
      <c r="G163" s="98">
        <f t="shared" si="28"/>
        <v>0</v>
      </c>
      <c r="H163" s="98">
        <f t="shared" si="28"/>
        <v>25.2</v>
      </c>
      <c r="I163" s="97">
        <f t="shared" si="26"/>
        <v>100</v>
      </c>
    </row>
    <row r="164" spans="1:9" s="38" customFormat="1" ht="65.45" customHeight="1">
      <c r="A164" s="127" t="s">
        <v>204</v>
      </c>
      <c r="B164" s="96" t="s">
        <v>47</v>
      </c>
      <c r="C164" s="96" t="s">
        <v>13</v>
      </c>
      <c r="D164" s="92" t="s">
        <v>555</v>
      </c>
      <c r="E164" s="97">
        <v>25.2</v>
      </c>
      <c r="F164" s="97">
        <f t="shared" si="23"/>
        <v>25.2</v>
      </c>
      <c r="G164" s="99">
        <v>0</v>
      </c>
      <c r="H164" s="99">
        <v>25.2</v>
      </c>
      <c r="I164" s="97">
        <f t="shared" si="26"/>
        <v>100</v>
      </c>
    </row>
    <row r="165" spans="1:9" s="38" customFormat="1" ht="20.25" customHeight="1">
      <c r="A165" s="125" t="s">
        <v>258</v>
      </c>
      <c r="B165" s="91" t="s">
        <v>47</v>
      </c>
      <c r="C165" s="91" t="s">
        <v>259</v>
      </c>
      <c r="D165" s="95"/>
      <c r="E165" s="93">
        <f>E166</f>
        <v>61</v>
      </c>
      <c r="F165" s="93">
        <f t="shared" si="23"/>
        <v>0</v>
      </c>
      <c r="G165" s="93">
        <f>G166</f>
        <v>0</v>
      </c>
      <c r="H165" s="93">
        <f>H166</f>
        <v>0</v>
      </c>
      <c r="I165" s="93">
        <f t="shared" si="26"/>
        <v>0</v>
      </c>
    </row>
    <row r="166" spans="1:9" s="38" customFormat="1" ht="21.75" customHeight="1">
      <c r="A166" s="127" t="s">
        <v>134</v>
      </c>
      <c r="B166" s="96" t="s">
        <v>47</v>
      </c>
      <c r="C166" s="96" t="s">
        <v>259</v>
      </c>
      <c r="D166" s="92" t="s">
        <v>451</v>
      </c>
      <c r="E166" s="97">
        <f>E167</f>
        <v>61</v>
      </c>
      <c r="F166" s="97">
        <f t="shared" si="23"/>
        <v>0</v>
      </c>
      <c r="G166" s="97">
        <f>G167</f>
        <v>0</v>
      </c>
      <c r="H166" s="97">
        <f>H167</f>
        <v>0</v>
      </c>
      <c r="I166" s="97">
        <f t="shared" si="26"/>
        <v>0</v>
      </c>
    </row>
    <row r="167" spans="1:9" s="38" customFormat="1" ht="33.75" customHeight="1">
      <c r="A167" s="127" t="s">
        <v>260</v>
      </c>
      <c r="B167" s="96" t="s">
        <v>47</v>
      </c>
      <c r="C167" s="96" t="s">
        <v>259</v>
      </c>
      <c r="D167" s="92" t="s">
        <v>556</v>
      </c>
      <c r="E167" s="97">
        <v>61</v>
      </c>
      <c r="F167" s="97">
        <f t="shared" si="23"/>
        <v>0</v>
      </c>
      <c r="G167" s="99">
        <v>0</v>
      </c>
      <c r="H167" s="99">
        <v>0</v>
      </c>
      <c r="I167" s="97">
        <f t="shared" si="26"/>
        <v>0</v>
      </c>
    </row>
    <row r="168" spans="1:9" s="3" customFormat="1" ht="15.75" outlineLevel="2">
      <c r="A168" s="125" t="s">
        <v>54</v>
      </c>
      <c r="B168" s="91" t="s">
        <v>47</v>
      </c>
      <c r="C168" s="91" t="s">
        <v>15</v>
      </c>
      <c r="D168" s="95"/>
      <c r="E168" s="93">
        <f>E169+E186+E174+E177+E183+E180</f>
        <v>4777.8999999999996</v>
      </c>
      <c r="F168" s="93">
        <f t="shared" si="23"/>
        <v>4630.7</v>
      </c>
      <c r="G168" s="93">
        <f>G169+G186+G174+G177+G183+G180</f>
        <v>2408.1</v>
      </c>
      <c r="H168" s="93">
        <f>H169+H186+H174+H177+H183+H180</f>
        <v>2222.6</v>
      </c>
      <c r="I168" s="93">
        <f t="shared" si="26"/>
        <v>96.919148579920062</v>
      </c>
    </row>
    <row r="169" spans="1:9" s="3" customFormat="1" ht="51" customHeight="1" outlineLevel="2">
      <c r="A169" s="127" t="s">
        <v>326</v>
      </c>
      <c r="B169" s="96" t="s">
        <v>47</v>
      </c>
      <c r="C169" s="96" t="s">
        <v>15</v>
      </c>
      <c r="D169" s="92" t="s">
        <v>557</v>
      </c>
      <c r="E169" s="97">
        <f>E172+E170</f>
        <v>69</v>
      </c>
      <c r="F169" s="97">
        <f t="shared" si="23"/>
        <v>69</v>
      </c>
      <c r="G169" s="97">
        <f>G172+G170</f>
        <v>69</v>
      </c>
      <c r="H169" s="97">
        <f>H172+H170</f>
        <v>0</v>
      </c>
      <c r="I169" s="97">
        <f t="shared" si="26"/>
        <v>100</v>
      </c>
    </row>
    <row r="170" spans="1:9" s="3" customFormat="1" ht="102" customHeight="1" outlineLevel="2">
      <c r="A170" s="116" t="s">
        <v>327</v>
      </c>
      <c r="B170" s="96" t="s">
        <v>47</v>
      </c>
      <c r="C170" s="96" t="s">
        <v>15</v>
      </c>
      <c r="D170" s="117" t="s">
        <v>328</v>
      </c>
      <c r="E170" s="97">
        <f>E171</f>
        <v>28.6</v>
      </c>
      <c r="F170" s="97">
        <f t="shared" si="23"/>
        <v>28.6</v>
      </c>
      <c r="G170" s="97">
        <f>G171</f>
        <v>28.6</v>
      </c>
      <c r="H170" s="97">
        <f>H171</f>
        <v>0</v>
      </c>
      <c r="I170" s="97">
        <f t="shared" si="26"/>
        <v>100</v>
      </c>
    </row>
    <row r="171" spans="1:9" s="3" customFormat="1" ht="26.25" customHeight="1" outlineLevel="2">
      <c r="A171" s="114" t="s">
        <v>176</v>
      </c>
      <c r="B171" s="96" t="s">
        <v>47</v>
      </c>
      <c r="C171" s="96" t="s">
        <v>15</v>
      </c>
      <c r="D171" s="117" t="s">
        <v>329</v>
      </c>
      <c r="E171" s="97">
        <v>28.6</v>
      </c>
      <c r="F171" s="97">
        <f t="shared" si="23"/>
        <v>28.6</v>
      </c>
      <c r="G171" s="97">
        <v>28.6</v>
      </c>
      <c r="H171" s="97">
        <v>0</v>
      </c>
      <c r="I171" s="97">
        <f t="shared" si="26"/>
        <v>100</v>
      </c>
    </row>
    <row r="172" spans="1:9" s="3" customFormat="1" ht="36" customHeight="1" outlineLevel="2">
      <c r="A172" s="127" t="s">
        <v>261</v>
      </c>
      <c r="B172" s="96" t="s">
        <v>47</v>
      </c>
      <c r="C172" s="96" t="s">
        <v>15</v>
      </c>
      <c r="D172" s="92" t="s">
        <v>558</v>
      </c>
      <c r="E172" s="97">
        <f t="shared" ref="E172:H172" si="29">E173</f>
        <v>40.4</v>
      </c>
      <c r="F172" s="97">
        <f t="shared" si="23"/>
        <v>40.4</v>
      </c>
      <c r="G172" s="98">
        <f t="shared" si="29"/>
        <v>40.4</v>
      </c>
      <c r="H172" s="98">
        <f t="shared" si="29"/>
        <v>0</v>
      </c>
      <c r="I172" s="97">
        <f t="shared" si="26"/>
        <v>100</v>
      </c>
    </row>
    <row r="173" spans="1:9" s="6" customFormat="1" ht="15.75" outlineLevel="2">
      <c r="A173" s="127" t="s">
        <v>176</v>
      </c>
      <c r="B173" s="96" t="s">
        <v>47</v>
      </c>
      <c r="C173" s="96" t="s">
        <v>15</v>
      </c>
      <c r="D173" s="92" t="s">
        <v>559</v>
      </c>
      <c r="E173" s="97">
        <v>40.4</v>
      </c>
      <c r="F173" s="97">
        <f t="shared" si="23"/>
        <v>40.4</v>
      </c>
      <c r="G173" s="99">
        <v>40.4</v>
      </c>
      <c r="H173" s="99">
        <v>0</v>
      </c>
      <c r="I173" s="97">
        <f t="shared" si="26"/>
        <v>100</v>
      </c>
    </row>
    <row r="174" spans="1:9" s="3" customFormat="1" ht="48.6" customHeight="1" outlineLevel="2">
      <c r="A174" s="127" t="s">
        <v>262</v>
      </c>
      <c r="B174" s="96" t="s">
        <v>47</v>
      </c>
      <c r="C174" s="96" t="s">
        <v>15</v>
      </c>
      <c r="D174" s="92" t="s">
        <v>560</v>
      </c>
      <c r="E174" s="97">
        <f t="shared" ref="E174:H175" si="30">E175</f>
        <v>31</v>
      </c>
      <c r="F174" s="97">
        <f t="shared" si="23"/>
        <v>17.100000000000001</v>
      </c>
      <c r="G174" s="98">
        <f t="shared" si="30"/>
        <v>17.100000000000001</v>
      </c>
      <c r="H174" s="98">
        <f t="shared" si="30"/>
        <v>0</v>
      </c>
      <c r="I174" s="97">
        <f t="shared" si="26"/>
        <v>55.161290322580648</v>
      </c>
    </row>
    <row r="175" spans="1:9" s="3" customFormat="1" ht="69.75" customHeight="1" outlineLevel="2">
      <c r="A175" s="129" t="s">
        <v>263</v>
      </c>
      <c r="B175" s="96" t="s">
        <v>47</v>
      </c>
      <c r="C175" s="96" t="s">
        <v>15</v>
      </c>
      <c r="D175" s="92" t="s">
        <v>561</v>
      </c>
      <c r="E175" s="97">
        <f t="shared" si="30"/>
        <v>31</v>
      </c>
      <c r="F175" s="97">
        <f t="shared" si="23"/>
        <v>17.100000000000001</v>
      </c>
      <c r="G175" s="98">
        <f t="shared" si="30"/>
        <v>17.100000000000001</v>
      </c>
      <c r="H175" s="98">
        <f t="shared" si="30"/>
        <v>0</v>
      </c>
      <c r="I175" s="97">
        <f t="shared" si="26"/>
        <v>55.161290322580648</v>
      </c>
    </row>
    <row r="176" spans="1:9" s="3" customFormat="1" ht="15.75" outlineLevel="2">
      <c r="A176" s="127" t="s">
        <v>176</v>
      </c>
      <c r="B176" s="96" t="s">
        <v>47</v>
      </c>
      <c r="C176" s="96" t="s">
        <v>15</v>
      </c>
      <c r="D176" s="92" t="s">
        <v>562</v>
      </c>
      <c r="E176" s="97">
        <v>31</v>
      </c>
      <c r="F176" s="97">
        <f t="shared" si="23"/>
        <v>17.100000000000001</v>
      </c>
      <c r="G176" s="99">
        <v>17.100000000000001</v>
      </c>
      <c r="H176" s="99">
        <v>0</v>
      </c>
      <c r="I176" s="97">
        <f t="shared" si="26"/>
        <v>55.161290322580648</v>
      </c>
    </row>
    <row r="177" spans="1:9" s="3" customFormat="1" ht="47.25" outlineLevel="2">
      <c r="A177" s="134" t="s">
        <v>215</v>
      </c>
      <c r="B177" s="96" t="s">
        <v>47</v>
      </c>
      <c r="C177" s="96" t="s">
        <v>15</v>
      </c>
      <c r="D177" s="89" t="s">
        <v>563</v>
      </c>
      <c r="E177" s="97">
        <f t="shared" ref="E177:H178" si="31">E178</f>
        <v>311</v>
      </c>
      <c r="F177" s="97">
        <f t="shared" si="23"/>
        <v>311</v>
      </c>
      <c r="G177" s="97">
        <f t="shared" si="31"/>
        <v>311</v>
      </c>
      <c r="H177" s="97">
        <f t="shared" si="31"/>
        <v>0</v>
      </c>
      <c r="I177" s="97">
        <f t="shared" si="26"/>
        <v>100</v>
      </c>
    </row>
    <row r="178" spans="1:9" s="3" customFormat="1" ht="47.25" outlineLevel="2">
      <c r="A178" s="127" t="s">
        <v>216</v>
      </c>
      <c r="B178" s="96" t="s">
        <v>47</v>
      </c>
      <c r="C178" s="96" t="s">
        <v>15</v>
      </c>
      <c r="D178" s="89" t="s">
        <v>264</v>
      </c>
      <c r="E178" s="97">
        <f t="shared" si="31"/>
        <v>311</v>
      </c>
      <c r="F178" s="97">
        <f t="shared" si="23"/>
        <v>311</v>
      </c>
      <c r="G178" s="97">
        <f t="shared" si="31"/>
        <v>311</v>
      </c>
      <c r="H178" s="97">
        <f t="shared" si="31"/>
        <v>0</v>
      </c>
      <c r="I178" s="97">
        <f t="shared" si="26"/>
        <v>100</v>
      </c>
    </row>
    <row r="179" spans="1:9" s="3" customFormat="1" ht="15.75" outlineLevel="2">
      <c r="A179" s="127" t="s">
        <v>176</v>
      </c>
      <c r="B179" s="96" t="s">
        <v>47</v>
      </c>
      <c r="C179" s="96" t="s">
        <v>15</v>
      </c>
      <c r="D179" s="89" t="s">
        <v>265</v>
      </c>
      <c r="E179" s="97">
        <v>311</v>
      </c>
      <c r="F179" s="97">
        <f t="shared" si="23"/>
        <v>311</v>
      </c>
      <c r="G179" s="99">
        <v>311</v>
      </c>
      <c r="H179" s="99">
        <v>0</v>
      </c>
      <c r="I179" s="97">
        <f t="shared" si="26"/>
        <v>100</v>
      </c>
    </row>
    <row r="180" spans="1:9" s="3" customFormat="1" ht="63" outlineLevel="2">
      <c r="A180" s="114" t="s">
        <v>274</v>
      </c>
      <c r="B180" s="96" t="s">
        <v>47</v>
      </c>
      <c r="C180" s="96" t="s">
        <v>15</v>
      </c>
      <c r="D180" s="89" t="s">
        <v>253</v>
      </c>
      <c r="E180" s="97">
        <f>E181</f>
        <v>1059.5</v>
      </c>
      <c r="F180" s="97">
        <f t="shared" si="23"/>
        <v>1059.5</v>
      </c>
      <c r="G180" s="97">
        <f>G181</f>
        <v>1059.5</v>
      </c>
      <c r="H180" s="97">
        <f>H181</f>
        <v>0</v>
      </c>
      <c r="I180" s="97">
        <f t="shared" si="26"/>
        <v>100</v>
      </c>
    </row>
    <row r="181" spans="1:9" s="3" customFormat="1" ht="78.75" outlineLevel="2">
      <c r="A181" s="114" t="s">
        <v>332</v>
      </c>
      <c r="B181" s="96" t="s">
        <v>47</v>
      </c>
      <c r="C181" s="96" t="s">
        <v>15</v>
      </c>
      <c r="D181" s="89" t="s">
        <v>333</v>
      </c>
      <c r="E181" s="97">
        <f>E182</f>
        <v>1059.5</v>
      </c>
      <c r="F181" s="97">
        <f t="shared" si="23"/>
        <v>1059.5</v>
      </c>
      <c r="G181" s="97">
        <f>G182</f>
        <v>1059.5</v>
      </c>
      <c r="H181" s="97">
        <f>H182</f>
        <v>0</v>
      </c>
      <c r="I181" s="97">
        <f t="shared" si="26"/>
        <v>100</v>
      </c>
    </row>
    <row r="182" spans="1:9" s="3" customFormat="1" ht="15.75" outlineLevel="2">
      <c r="A182" s="114" t="s">
        <v>176</v>
      </c>
      <c r="B182" s="96" t="s">
        <v>47</v>
      </c>
      <c r="C182" s="96" t="s">
        <v>15</v>
      </c>
      <c r="D182" s="89" t="s">
        <v>334</v>
      </c>
      <c r="E182" s="97">
        <v>1059.5</v>
      </c>
      <c r="F182" s="97">
        <f t="shared" si="23"/>
        <v>1059.5</v>
      </c>
      <c r="G182" s="99">
        <v>1059.5</v>
      </c>
      <c r="H182" s="99">
        <v>0</v>
      </c>
      <c r="I182" s="97">
        <f t="shared" si="26"/>
        <v>100</v>
      </c>
    </row>
    <row r="183" spans="1:9" s="3" customFormat="1" ht="47.25" outlineLevel="2">
      <c r="A183" s="127" t="s">
        <v>266</v>
      </c>
      <c r="B183" s="96" t="s">
        <v>47</v>
      </c>
      <c r="C183" s="96" t="s">
        <v>15</v>
      </c>
      <c r="D183" s="89" t="s">
        <v>564</v>
      </c>
      <c r="E183" s="97">
        <f>E184</f>
        <v>5</v>
      </c>
      <c r="F183" s="97">
        <f t="shared" si="23"/>
        <v>5</v>
      </c>
      <c r="G183" s="97">
        <f>G184</f>
        <v>5</v>
      </c>
      <c r="H183" s="97">
        <f>H184</f>
        <v>0</v>
      </c>
      <c r="I183" s="97">
        <f t="shared" si="26"/>
        <v>100</v>
      </c>
    </row>
    <row r="184" spans="1:9" s="3" customFormat="1" ht="63" outlineLevel="2">
      <c r="A184" s="127" t="s">
        <v>267</v>
      </c>
      <c r="B184" s="96" t="s">
        <v>47</v>
      </c>
      <c r="C184" s="96" t="s">
        <v>15</v>
      </c>
      <c r="D184" s="89" t="s">
        <v>565</v>
      </c>
      <c r="E184" s="97">
        <f>E185</f>
        <v>5</v>
      </c>
      <c r="F184" s="97">
        <f t="shared" si="23"/>
        <v>5</v>
      </c>
      <c r="G184" s="97">
        <f>G185</f>
        <v>5</v>
      </c>
      <c r="H184" s="97">
        <f>H185</f>
        <v>0</v>
      </c>
      <c r="I184" s="97">
        <f t="shared" si="26"/>
        <v>100</v>
      </c>
    </row>
    <row r="185" spans="1:9" s="3" customFormat="1" ht="15.75" outlineLevel="2">
      <c r="A185" s="127" t="s">
        <v>176</v>
      </c>
      <c r="B185" s="96" t="s">
        <v>47</v>
      </c>
      <c r="C185" s="96" t="s">
        <v>15</v>
      </c>
      <c r="D185" s="89" t="s">
        <v>566</v>
      </c>
      <c r="E185" s="97">
        <v>5</v>
      </c>
      <c r="F185" s="97">
        <f t="shared" si="23"/>
        <v>5</v>
      </c>
      <c r="G185" s="99">
        <v>5</v>
      </c>
      <c r="H185" s="99">
        <v>0</v>
      </c>
      <c r="I185" s="97">
        <f t="shared" si="26"/>
        <v>100</v>
      </c>
    </row>
    <row r="186" spans="1:9" s="3" customFormat="1" ht="15.75" outlineLevel="2">
      <c r="A186" s="127" t="s">
        <v>134</v>
      </c>
      <c r="B186" s="96" t="s">
        <v>47</v>
      </c>
      <c r="C186" s="96" t="s">
        <v>15</v>
      </c>
      <c r="D186" s="92" t="s">
        <v>451</v>
      </c>
      <c r="E186" s="97">
        <f>E189+E190+E191+E192+E187+E188</f>
        <v>3302.4</v>
      </c>
      <c r="F186" s="97">
        <f t="shared" si="23"/>
        <v>3169.1</v>
      </c>
      <c r="G186" s="97">
        <f>G189+G190+G191+G192+G187+G188</f>
        <v>946.5</v>
      </c>
      <c r="H186" s="97">
        <f>H189+H190+H191+H192+H187+H188</f>
        <v>2222.6</v>
      </c>
      <c r="I186" s="97">
        <f t="shared" si="26"/>
        <v>95.963541666666657</v>
      </c>
    </row>
    <row r="187" spans="1:9" s="3" customFormat="1" ht="48.75" customHeight="1" outlineLevel="2">
      <c r="A187" s="127" t="s">
        <v>330</v>
      </c>
      <c r="B187" s="96" t="s">
        <v>47</v>
      </c>
      <c r="C187" s="96" t="s">
        <v>15</v>
      </c>
      <c r="D187" s="88" t="s">
        <v>331</v>
      </c>
      <c r="E187" s="97">
        <v>695.1</v>
      </c>
      <c r="F187" s="97">
        <f>G187+H187</f>
        <v>638.4</v>
      </c>
      <c r="G187" s="97">
        <v>0</v>
      </c>
      <c r="H187" s="97">
        <v>638.4</v>
      </c>
      <c r="I187" s="97">
        <f>F187/E187*100</f>
        <v>91.842900302114799</v>
      </c>
    </row>
    <row r="188" spans="1:9" s="3" customFormat="1" ht="69" customHeight="1" outlineLevel="2">
      <c r="A188" s="127" t="s">
        <v>419</v>
      </c>
      <c r="B188" s="96" t="s">
        <v>47</v>
      </c>
      <c r="C188" s="96" t="s">
        <v>15</v>
      </c>
      <c r="D188" s="92" t="s">
        <v>537</v>
      </c>
      <c r="E188" s="97">
        <v>90</v>
      </c>
      <c r="F188" s="97">
        <f>G188+H188</f>
        <v>90</v>
      </c>
      <c r="G188" s="97">
        <v>90</v>
      </c>
      <c r="H188" s="97">
        <v>0</v>
      </c>
      <c r="I188" s="97">
        <f>F188/E188*100</f>
        <v>100</v>
      </c>
    </row>
    <row r="189" spans="1:9" s="3" customFormat="1" ht="34.9" customHeight="1" outlineLevel="2">
      <c r="A189" s="127" t="s">
        <v>141</v>
      </c>
      <c r="B189" s="96" t="s">
        <v>47</v>
      </c>
      <c r="C189" s="96" t="s">
        <v>15</v>
      </c>
      <c r="D189" s="92" t="s">
        <v>454</v>
      </c>
      <c r="E189" s="97">
        <v>933.1</v>
      </c>
      <c r="F189" s="97">
        <f t="shared" si="23"/>
        <v>856.5</v>
      </c>
      <c r="G189" s="99">
        <v>856.5</v>
      </c>
      <c r="H189" s="99">
        <v>0</v>
      </c>
      <c r="I189" s="97">
        <f t="shared" si="26"/>
        <v>91.790804844068148</v>
      </c>
    </row>
    <row r="190" spans="1:9" s="3" customFormat="1" ht="96.6" customHeight="1" outlineLevel="2">
      <c r="A190" s="127" t="s">
        <v>142</v>
      </c>
      <c r="B190" s="96" t="s">
        <v>47</v>
      </c>
      <c r="C190" s="96" t="s">
        <v>15</v>
      </c>
      <c r="D190" s="92" t="s">
        <v>567</v>
      </c>
      <c r="E190" s="97">
        <v>360.7</v>
      </c>
      <c r="F190" s="97">
        <f t="shared" si="23"/>
        <v>360.7</v>
      </c>
      <c r="G190" s="99">
        <v>0</v>
      </c>
      <c r="H190" s="97">
        <v>360.7</v>
      </c>
      <c r="I190" s="97">
        <f t="shared" si="26"/>
        <v>100</v>
      </c>
    </row>
    <row r="191" spans="1:9" s="3" customFormat="1" ht="79.5" customHeight="1" outlineLevel="2">
      <c r="A191" s="127" t="s">
        <v>421</v>
      </c>
      <c r="B191" s="96" t="s">
        <v>47</v>
      </c>
      <c r="C191" s="96" t="s">
        <v>15</v>
      </c>
      <c r="D191" s="92" t="s">
        <v>568</v>
      </c>
      <c r="E191" s="97">
        <v>866.1</v>
      </c>
      <c r="F191" s="97">
        <f t="shared" si="23"/>
        <v>866.1</v>
      </c>
      <c r="G191" s="99">
        <v>0</v>
      </c>
      <c r="H191" s="97">
        <v>866.1</v>
      </c>
      <c r="I191" s="97">
        <f t="shared" si="26"/>
        <v>100</v>
      </c>
    </row>
    <row r="192" spans="1:9" s="3" customFormat="1" ht="50.25" customHeight="1" outlineLevel="2">
      <c r="A192" s="127" t="s">
        <v>143</v>
      </c>
      <c r="B192" s="96" t="s">
        <v>47</v>
      </c>
      <c r="C192" s="96" t="s">
        <v>15</v>
      </c>
      <c r="D192" s="92" t="s">
        <v>569</v>
      </c>
      <c r="E192" s="97">
        <v>357.4</v>
      </c>
      <c r="F192" s="97">
        <f t="shared" si="23"/>
        <v>357.4</v>
      </c>
      <c r="G192" s="99">
        <v>0</v>
      </c>
      <c r="H192" s="97">
        <v>357.4</v>
      </c>
      <c r="I192" s="97">
        <f t="shared" si="26"/>
        <v>100</v>
      </c>
    </row>
    <row r="193" spans="1:9" s="3" customFormat="1" ht="15.75" outlineLevel="3">
      <c r="A193" s="125" t="s">
        <v>112</v>
      </c>
      <c r="B193" s="91" t="s">
        <v>47</v>
      </c>
      <c r="C193" s="91" t="s">
        <v>16</v>
      </c>
      <c r="D193" s="95"/>
      <c r="E193" s="93">
        <f>E194</f>
        <v>36.200000000000003</v>
      </c>
      <c r="F193" s="93">
        <f t="shared" si="23"/>
        <v>36.200000000000003</v>
      </c>
      <c r="G193" s="93">
        <f t="shared" ref="G193:H193" si="32">G194</f>
        <v>36.200000000000003</v>
      </c>
      <c r="H193" s="93">
        <f t="shared" si="32"/>
        <v>0</v>
      </c>
      <c r="I193" s="93">
        <f t="shared" si="26"/>
        <v>100</v>
      </c>
    </row>
    <row r="194" spans="1:9" s="37" customFormat="1" ht="33.75" customHeight="1" outlineLevel="3">
      <c r="A194" s="125" t="s">
        <v>55</v>
      </c>
      <c r="B194" s="91" t="s">
        <v>47</v>
      </c>
      <c r="C194" s="91" t="s">
        <v>17</v>
      </c>
      <c r="D194" s="95"/>
      <c r="E194" s="93">
        <f>E195</f>
        <v>36.200000000000003</v>
      </c>
      <c r="F194" s="93">
        <f t="shared" si="23"/>
        <v>36.200000000000003</v>
      </c>
      <c r="G194" s="93">
        <f>G195</f>
        <v>36.200000000000003</v>
      </c>
      <c r="H194" s="93">
        <f>H195</f>
        <v>0</v>
      </c>
      <c r="I194" s="93">
        <f t="shared" si="26"/>
        <v>100</v>
      </c>
    </row>
    <row r="195" spans="1:9" s="37" customFormat="1" ht="48.6" customHeight="1" outlineLevel="3">
      <c r="A195" s="129" t="s">
        <v>268</v>
      </c>
      <c r="B195" s="102" t="s">
        <v>47</v>
      </c>
      <c r="C195" s="102" t="s">
        <v>17</v>
      </c>
      <c r="D195" s="92" t="s">
        <v>570</v>
      </c>
      <c r="E195" s="110">
        <f>E196</f>
        <v>36.200000000000003</v>
      </c>
      <c r="F195" s="97">
        <f t="shared" si="23"/>
        <v>36.200000000000003</v>
      </c>
      <c r="G195" s="110">
        <f>G196</f>
        <v>36.200000000000003</v>
      </c>
      <c r="H195" s="110">
        <f>H196</f>
        <v>0</v>
      </c>
      <c r="I195" s="97">
        <f t="shared" si="26"/>
        <v>100</v>
      </c>
    </row>
    <row r="196" spans="1:9" s="3" customFormat="1" ht="49.9" customHeight="1" outlineLevel="3">
      <c r="A196" s="126" t="s">
        <v>197</v>
      </c>
      <c r="B196" s="102" t="s">
        <v>47</v>
      </c>
      <c r="C196" s="102" t="s">
        <v>17</v>
      </c>
      <c r="D196" s="92" t="s">
        <v>571</v>
      </c>
      <c r="E196" s="110">
        <f t="shared" ref="E196:H196" si="33">E197</f>
        <v>36.200000000000003</v>
      </c>
      <c r="F196" s="97">
        <f t="shared" si="23"/>
        <v>36.200000000000003</v>
      </c>
      <c r="G196" s="110">
        <f t="shared" si="33"/>
        <v>36.200000000000003</v>
      </c>
      <c r="H196" s="110">
        <f t="shared" si="33"/>
        <v>0</v>
      </c>
      <c r="I196" s="97">
        <f t="shared" si="26"/>
        <v>100</v>
      </c>
    </row>
    <row r="197" spans="1:9" s="6" customFormat="1" ht="15.75" outlineLevel="3">
      <c r="A197" s="127" t="s">
        <v>176</v>
      </c>
      <c r="B197" s="96" t="s">
        <v>47</v>
      </c>
      <c r="C197" s="96" t="s">
        <v>17</v>
      </c>
      <c r="D197" s="92" t="s">
        <v>572</v>
      </c>
      <c r="E197" s="97">
        <v>36.200000000000003</v>
      </c>
      <c r="F197" s="97">
        <f t="shared" si="23"/>
        <v>36.200000000000003</v>
      </c>
      <c r="G197" s="99">
        <v>36.200000000000003</v>
      </c>
      <c r="H197" s="99">
        <v>0</v>
      </c>
      <c r="I197" s="97">
        <f t="shared" si="26"/>
        <v>100</v>
      </c>
    </row>
    <row r="198" spans="1:9" s="37" customFormat="1" ht="15.75" outlineLevel="3">
      <c r="A198" s="125" t="s">
        <v>116</v>
      </c>
      <c r="B198" s="91" t="s">
        <v>47</v>
      </c>
      <c r="C198" s="91" t="s">
        <v>31</v>
      </c>
      <c r="D198" s="95"/>
      <c r="E198" s="93">
        <f>E199+E202+E207+E213</f>
        <v>20414.400000000001</v>
      </c>
      <c r="F198" s="93">
        <f t="shared" si="23"/>
        <v>18411.5</v>
      </c>
      <c r="G198" s="94">
        <f>G199+G202+G207+G213</f>
        <v>5211.3</v>
      </c>
      <c r="H198" s="94">
        <f>H199+H202+H207+H213</f>
        <v>13200.199999999999</v>
      </c>
      <c r="I198" s="93">
        <f t="shared" ref="I198:I267" si="34">F198/E198*100</f>
        <v>90.188788306293588</v>
      </c>
    </row>
    <row r="199" spans="1:9" s="6" customFormat="1" ht="15.75" outlineLevel="3">
      <c r="A199" s="125" t="s">
        <v>60</v>
      </c>
      <c r="B199" s="91" t="s">
        <v>47</v>
      </c>
      <c r="C199" s="91" t="s">
        <v>32</v>
      </c>
      <c r="D199" s="95"/>
      <c r="E199" s="93">
        <f>E200</f>
        <v>5122.7</v>
      </c>
      <c r="F199" s="93">
        <f t="shared" si="23"/>
        <v>5122.7</v>
      </c>
      <c r="G199" s="94">
        <f>G200</f>
        <v>5122.7</v>
      </c>
      <c r="H199" s="94">
        <f>H200</f>
        <v>0</v>
      </c>
      <c r="I199" s="93">
        <f t="shared" si="34"/>
        <v>100</v>
      </c>
    </row>
    <row r="200" spans="1:9" s="3" customFormat="1" ht="15.75" outlineLevel="3">
      <c r="A200" s="127" t="s">
        <v>134</v>
      </c>
      <c r="B200" s="96" t="s">
        <v>47</v>
      </c>
      <c r="C200" s="96" t="s">
        <v>32</v>
      </c>
      <c r="D200" s="92" t="s">
        <v>451</v>
      </c>
      <c r="E200" s="97">
        <f>E201</f>
        <v>5122.7</v>
      </c>
      <c r="F200" s="97">
        <f t="shared" si="23"/>
        <v>5122.7</v>
      </c>
      <c r="G200" s="97">
        <f t="shared" ref="G200:H200" si="35">G201</f>
        <v>5122.7</v>
      </c>
      <c r="H200" s="97">
        <f t="shared" si="35"/>
        <v>0</v>
      </c>
      <c r="I200" s="97">
        <f t="shared" si="34"/>
        <v>100</v>
      </c>
    </row>
    <row r="201" spans="1:9" s="6" customFormat="1" ht="51" customHeight="1" outlineLevel="1">
      <c r="A201" s="127" t="s">
        <v>144</v>
      </c>
      <c r="B201" s="96" t="s">
        <v>47</v>
      </c>
      <c r="C201" s="96" t="s">
        <v>32</v>
      </c>
      <c r="D201" s="92" t="s">
        <v>573</v>
      </c>
      <c r="E201" s="97">
        <v>5122.7</v>
      </c>
      <c r="F201" s="97">
        <f t="shared" si="23"/>
        <v>5122.7</v>
      </c>
      <c r="G201" s="97">
        <v>5122.7</v>
      </c>
      <c r="H201" s="99">
        <v>0</v>
      </c>
      <c r="I201" s="97">
        <f t="shared" si="34"/>
        <v>100</v>
      </c>
    </row>
    <row r="202" spans="1:9" s="6" customFormat="1" ht="15.75" outlineLevel="1">
      <c r="A202" s="125" t="s">
        <v>52</v>
      </c>
      <c r="B202" s="91" t="s">
        <v>47</v>
      </c>
      <c r="C202" s="91" t="s">
        <v>33</v>
      </c>
      <c r="D202" s="95"/>
      <c r="E202" s="93">
        <f>E203</f>
        <v>96.9</v>
      </c>
      <c r="F202" s="93">
        <f t="shared" si="23"/>
        <v>88.6</v>
      </c>
      <c r="G202" s="94">
        <f>G203</f>
        <v>88.6</v>
      </c>
      <c r="H202" s="94">
        <f>H203</f>
        <v>0</v>
      </c>
      <c r="I202" s="93">
        <f t="shared" si="34"/>
        <v>91.434468524251798</v>
      </c>
    </row>
    <row r="203" spans="1:9" s="6" customFormat="1" ht="15.75" outlineLevel="1">
      <c r="A203" s="127" t="s">
        <v>134</v>
      </c>
      <c r="B203" s="96" t="s">
        <v>47</v>
      </c>
      <c r="C203" s="96" t="s">
        <v>33</v>
      </c>
      <c r="D203" s="92" t="s">
        <v>451</v>
      </c>
      <c r="E203" s="97">
        <f>E205+E206+E204</f>
        <v>96.9</v>
      </c>
      <c r="F203" s="97">
        <f t="shared" si="23"/>
        <v>88.6</v>
      </c>
      <c r="G203" s="97">
        <f t="shared" ref="G203:H203" si="36">G205+G206+G204</f>
        <v>88.6</v>
      </c>
      <c r="H203" s="97">
        <f t="shared" si="36"/>
        <v>0</v>
      </c>
      <c r="I203" s="97">
        <f t="shared" si="34"/>
        <v>91.434468524251798</v>
      </c>
    </row>
    <row r="204" spans="1:9" s="6" customFormat="1" ht="31.5" outlineLevel="1">
      <c r="A204" s="127" t="s">
        <v>181</v>
      </c>
      <c r="B204" s="96" t="s">
        <v>47</v>
      </c>
      <c r="C204" s="96" t="s">
        <v>33</v>
      </c>
      <c r="D204" s="92" t="s">
        <v>556</v>
      </c>
      <c r="E204" s="97">
        <v>39</v>
      </c>
      <c r="F204" s="97">
        <f t="shared" si="23"/>
        <v>39</v>
      </c>
      <c r="G204" s="97">
        <v>39</v>
      </c>
      <c r="H204" s="99">
        <v>0</v>
      </c>
      <c r="I204" s="97">
        <f t="shared" si="34"/>
        <v>100</v>
      </c>
    </row>
    <row r="205" spans="1:9" s="6" customFormat="1" ht="48.6" customHeight="1" outlineLevel="1">
      <c r="A205" s="127" t="s">
        <v>145</v>
      </c>
      <c r="B205" s="96" t="s">
        <v>47</v>
      </c>
      <c r="C205" s="96" t="s">
        <v>33</v>
      </c>
      <c r="D205" s="92" t="s">
        <v>574</v>
      </c>
      <c r="E205" s="97">
        <v>24</v>
      </c>
      <c r="F205" s="97">
        <f t="shared" si="23"/>
        <v>24</v>
      </c>
      <c r="G205" s="97">
        <v>24</v>
      </c>
      <c r="H205" s="99">
        <v>0</v>
      </c>
      <c r="I205" s="97">
        <f t="shared" si="34"/>
        <v>100</v>
      </c>
    </row>
    <row r="206" spans="1:9" s="6" customFormat="1" ht="98.45" customHeight="1" outlineLevel="1">
      <c r="A206" s="127" t="s">
        <v>146</v>
      </c>
      <c r="B206" s="96" t="s">
        <v>47</v>
      </c>
      <c r="C206" s="96" t="s">
        <v>33</v>
      </c>
      <c r="D206" s="92" t="s">
        <v>575</v>
      </c>
      <c r="E206" s="97">
        <v>33.9</v>
      </c>
      <c r="F206" s="97">
        <f t="shared" si="23"/>
        <v>25.6</v>
      </c>
      <c r="G206" s="97">
        <v>25.6</v>
      </c>
      <c r="H206" s="99">
        <v>0</v>
      </c>
      <c r="I206" s="97">
        <f t="shared" si="34"/>
        <v>75.516224188790574</v>
      </c>
    </row>
    <row r="207" spans="1:9" s="6" customFormat="1" ht="15.75" outlineLevel="1">
      <c r="A207" s="125" t="s">
        <v>53</v>
      </c>
      <c r="B207" s="91" t="s">
        <v>47</v>
      </c>
      <c r="C207" s="91" t="s">
        <v>34</v>
      </c>
      <c r="D207" s="95"/>
      <c r="E207" s="93">
        <f>E208</f>
        <v>12348.9</v>
      </c>
      <c r="F207" s="93">
        <f t="shared" si="23"/>
        <v>10364.799999999999</v>
      </c>
      <c r="G207" s="94">
        <f>G208</f>
        <v>0</v>
      </c>
      <c r="H207" s="94">
        <f>H208</f>
        <v>10364.799999999999</v>
      </c>
      <c r="I207" s="93">
        <f t="shared" si="34"/>
        <v>83.932981885026194</v>
      </c>
    </row>
    <row r="208" spans="1:9" s="6" customFormat="1" ht="15.75" outlineLevel="1">
      <c r="A208" s="127" t="s">
        <v>134</v>
      </c>
      <c r="B208" s="96" t="s">
        <v>47</v>
      </c>
      <c r="C208" s="96" t="s">
        <v>34</v>
      </c>
      <c r="D208" s="92" t="s">
        <v>451</v>
      </c>
      <c r="E208" s="97">
        <f>E209+E210+E212+E211</f>
        <v>12348.9</v>
      </c>
      <c r="F208" s="97">
        <f t="shared" si="23"/>
        <v>10364.799999999999</v>
      </c>
      <c r="G208" s="97">
        <f>G209+G210+G212+G211</f>
        <v>0</v>
      </c>
      <c r="H208" s="97">
        <f>H209+H210+H212+H211</f>
        <v>10364.799999999999</v>
      </c>
      <c r="I208" s="93">
        <f t="shared" si="34"/>
        <v>83.932981885026194</v>
      </c>
    </row>
    <row r="209" spans="1:10" s="6" customFormat="1" ht="69" customHeight="1" outlineLevel="1">
      <c r="A209" s="127" t="s">
        <v>147</v>
      </c>
      <c r="B209" s="96" t="s">
        <v>47</v>
      </c>
      <c r="C209" s="96" t="s">
        <v>34</v>
      </c>
      <c r="D209" s="92" t="s">
        <v>576</v>
      </c>
      <c r="E209" s="97">
        <v>188</v>
      </c>
      <c r="F209" s="97">
        <f t="shared" si="23"/>
        <v>188</v>
      </c>
      <c r="G209" s="99">
        <v>0</v>
      </c>
      <c r="H209" s="99">
        <v>188</v>
      </c>
      <c r="I209" s="97">
        <f t="shared" si="34"/>
        <v>100</v>
      </c>
    </row>
    <row r="210" spans="1:10" s="6" customFormat="1" ht="65.45" customHeight="1" outlineLevel="1">
      <c r="A210" s="127" t="s">
        <v>148</v>
      </c>
      <c r="B210" s="96" t="s">
        <v>47</v>
      </c>
      <c r="C210" s="96" t="s">
        <v>34</v>
      </c>
      <c r="D210" s="92" t="s">
        <v>577</v>
      </c>
      <c r="E210" s="97">
        <v>11960.9</v>
      </c>
      <c r="F210" s="97">
        <f t="shared" si="23"/>
        <v>10126.799999999999</v>
      </c>
      <c r="G210" s="99">
        <v>0</v>
      </c>
      <c r="H210" s="99">
        <v>10126.799999999999</v>
      </c>
      <c r="I210" s="97">
        <f t="shared" si="34"/>
        <v>84.665869625195427</v>
      </c>
    </row>
    <row r="211" spans="1:10" s="6" customFormat="1" ht="100.5" customHeight="1" outlineLevel="1">
      <c r="A211" s="127" t="s">
        <v>269</v>
      </c>
      <c r="B211" s="96" t="s">
        <v>47</v>
      </c>
      <c r="C211" s="96" t="s">
        <v>34</v>
      </c>
      <c r="D211" s="92" t="s">
        <v>578</v>
      </c>
      <c r="E211" s="97">
        <v>50</v>
      </c>
      <c r="F211" s="97">
        <f t="shared" si="23"/>
        <v>0</v>
      </c>
      <c r="G211" s="99">
        <v>0</v>
      </c>
      <c r="H211" s="99">
        <v>0</v>
      </c>
      <c r="I211" s="97">
        <f t="shared" si="34"/>
        <v>0</v>
      </c>
    </row>
    <row r="212" spans="1:10" s="6" customFormat="1" ht="71.25" customHeight="1" outlineLevel="1">
      <c r="A212" s="114" t="s">
        <v>422</v>
      </c>
      <c r="B212" s="96" t="s">
        <v>47</v>
      </c>
      <c r="C212" s="96" t="s">
        <v>34</v>
      </c>
      <c r="D212" s="92" t="s">
        <v>579</v>
      </c>
      <c r="E212" s="97">
        <v>150</v>
      </c>
      <c r="F212" s="97">
        <f t="shared" si="23"/>
        <v>50</v>
      </c>
      <c r="G212" s="99">
        <v>0</v>
      </c>
      <c r="H212" s="99">
        <v>50</v>
      </c>
      <c r="I212" s="97">
        <f t="shared" si="34"/>
        <v>33.333333333333329</v>
      </c>
    </row>
    <row r="213" spans="1:10" s="6" customFormat="1" ht="21" customHeight="1" outlineLevel="1">
      <c r="A213" s="125" t="s">
        <v>61</v>
      </c>
      <c r="B213" s="91" t="s">
        <v>47</v>
      </c>
      <c r="C213" s="91" t="s">
        <v>35</v>
      </c>
      <c r="D213" s="95"/>
      <c r="E213" s="93">
        <f>E214</f>
        <v>2845.9</v>
      </c>
      <c r="F213" s="93">
        <f t="shared" si="23"/>
        <v>2835.4</v>
      </c>
      <c r="G213" s="94">
        <f>G214</f>
        <v>0</v>
      </c>
      <c r="H213" s="94">
        <f>H214</f>
        <v>2835.4</v>
      </c>
      <c r="I213" s="93">
        <f t="shared" si="34"/>
        <v>99.631048174566914</v>
      </c>
    </row>
    <row r="214" spans="1:10" s="6" customFormat="1" ht="15.75" outlineLevel="1">
      <c r="A214" s="127" t="s">
        <v>134</v>
      </c>
      <c r="B214" s="96" t="s">
        <v>47</v>
      </c>
      <c r="C214" s="96" t="s">
        <v>35</v>
      </c>
      <c r="D214" s="92" t="s">
        <v>451</v>
      </c>
      <c r="E214" s="97">
        <f>E215</f>
        <v>2845.9</v>
      </c>
      <c r="F214" s="97">
        <f t="shared" ref="F214:F298" si="37">G214+H214</f>
        <v>2835.4</v>
      </c>
      <c r="G214" s="97">
        <f>G215</f>
        <v>0</v>
      </c>
      <c r="H214" s="97">
        <f>H215</f>
        <v>2835.4</v>
      </c>
      <c r="I214" s="97">
        <f t="shared" si="34"/>
        <v>99.631048174566914</v>
      </c>
    </row>
    <row r="215" spans="1:10" s="3" customFormat="1" ht="54" customHeight="1" outlineLevel="2">
      <c r="A215" s="127" t="s">
        <v>149</v>
      </c>
      <c r="B215" s="96" t="s">
        <v>47</v>
      </c>
      <c r="C215" s="96" t="s">
        <v>35</v>
      </c>
      <c r="D215" s="92" t="s">
        <v>580</v>
      </c>
      <c r="E215" s="97">
        <v>2845.9</v>
      </c>
      <c r="F215" s="97">
        <f t="shared" si="37"/>
        <v>2835.4</v>
      </c>
      <c r="G215" s="99">
        <v>0</v>
      </c>
      <c r="H215" s="99">
        <v>2835.4</v>
      </c>
      <c r="I215" s="97">
        <f t="shared" si="34"/>
        <v>99.631048174566914</v>
      </c>
    </row>
    <row r="216" spans="1:10" s="3" customFormat="1" ht="31.5" outlineLevel="2">
      <c r="A216" s="128" t="s">
        <v>198</v>
      </c>
      <c r="B216" s="91" t="s">
        <v>199</v>
      </c>
      <c r="C216" s="91"/>
      <c r="D216" s="92"/>
      <c r="E216" s="93">
        <f>E222+E241+E217+E304+E309</f>
        <v>252184.6</v>
      </c>
      <c r="F216" s="93">
        <f t="shared" si="37"/>
        <v>248532.5</v>
      </c>
      <c r="G216" s="93">
        <f>G222+G241+G217+G304+G309</f>
        <v>46082.2</v>
      </c>
      <c r="H216" s="93">
        <f>H222+H241+H217+H304+H309</f>
        <v>202450.30000000002</v>
      </c>
      <c r="I216" s="93">
        <f t="shared" si="34"/>
        <v>98.551814821364985</v>
      </c>
      <c r="J216" s="3">
        <v>0.2</v>
      </c>
    </row>
    <row r="217" spans="1:10" s="3" customFormat="1" ht="15.75" outlineLevel="2">
      <c r="A217" s="125" t="s">
        <v>121</v>
      </c>
      <c r="B217" s="91" t="s">
        <v>199</v>
      </c>
      <c r="C217" s="91" t="s">
        <v>9</v>
      </c>
      <c r="D217" s="92"/>
      <c r="E217" s="93">
        <f t="shared" ref="E217:H218" si="38">E218</f>
        <v>450.1</v>
      </c>
      <c r="F217" s="93">
        <f t="shared" si="37"/>
        <v>448.6</v>
      </c>
      <c r="G217" s="93">
        <f t="shared" si="38"/>
        <v>448.6</v>
      </c>
      <c r="H217" s="93">
        <f t="shared" si="38"/>
        <v>0</v>
      </c>
      <c r="I217" s="93">
        <f t="shared" si="34"/>
        <v>99.6667407242835</v>
      </c>
    </row>
    <row r="218" spans="1:10" s="3" customFormat="1" ht="15.75" outlineLevel="2">
      <c r="A218" s="125" t="s">
        <v>54</v>
      </c>
      <c r="B218" s="91" t="s">
        <v>199</v>
      </c>
      <c r="C218" s="91" t="s">
        <v>15</v>
      </c>
      <c r="D218" s="92"/>
      <c r="E218" s="93">
        <f t="shared" si="38"/>
        <v>450.1</v>
      </c>
      <c r="F218" s="93">
        <f t="shared" si="37"/>
        <v>448.6</v>
      </c>
      <c r="G218" s="93">
        <f t="shared" si="38"/>
        <v>448.6</v>
      </c>
      <c r="H218" s="93">
        <f t="shared" si="38"/>
        <v>0</v>
      </c>
      <c r="I218" s="93">
        <f t="shared" si="34"/>
        <v>99.6667407242835</v>
      </c>
    </row>
    <row r="219" spans="1:10" s="3" customFormat="1" ht="15.75" outlineLevel="2">
      <c r="A219" s="127" t="s">
        <v>134</v>
      </c>
      <c r="B219" s="96" t="s">
        <v>199</v>
      </c>
      <c r="C219" s="96" t="s">
        <v>15</v>
      </c>
      <c r="D219" s="92" t="s">
        <v>451</v>
      </c>
      <c r="E219" s="97">
        <f>E221+E220</f>
        <v>450.1</v>
      </c>
      <c r="F219" s="97">
        <f t="shared" si="37"/>
        <v>448.6</v>
      </c>
      <c r="G219" s="97">
        <f>G221+G220</f>
        <v>448.6</v>
      </c>
      <c r="H219" s="97">
        <f>H221+H220</f>
        <v>0</v>
      </c>
      <c r="I219" s="97">
        <f t="shared" si="34"/>
        <v>99.6667407242835</v>
      </c>
    </row>
    <row r="220" spans="1:10" s="3" customFormat="1" ht="63" outlineLevel="2">
      <c r="A220" s="127" t="s">
        <v>420</v>
      </c>
      <c r="B220" s="96" t="s">
        <v>199</v>
      </c>
      <c r="C220" s="96" t="s">
        <v>15</v>
      </c>
      <c r="D220" s="92" t="s">
        <v>537</v>
      </c>
      <c r="E220" s="97">
        <v>380.6</v>
      </c>
      <c r="F220" s="97">
        <f t="shared" si="37"/>
        <v>380.6</v>
      </c>
      <c r="G220" s="97">
        <v>380.6</v>
      </c>
      <c r="H220" s="97">
        <v>0</v>
      </c>
      <c r="I220" s="97">
        <f t="shared" si="34"/>
        <v>100</v>
      </c>
    </row>
    <row r="221" spans="1:10" s="3" customFormat="1" ht="37.5" customHeight="1" outlineLevel="2">
      <c r="A221" s="127" t="s">
        <v>141</v>
      </c>
      <c r="B221" s="96" t="s">
        <v>199</v>
      </c>
      <c r="C221" s="96" t="s">
        <v>15</v>
      </c>
      <c r="D221" s="92" t="s">
        <v>454</v>
      </c>
      <c r="E221" s="97">
        <v>69.5</v>
      </c>
      <c r="F221" s="97">
        <f t="shared" si="37"/>
        <v>68</v>
      </c>
      <c r="G221" s="98">
        <v>68</v>
      </c>
      <c r="H221" s="98">
        <v>0</v>
      </c>
      <c r="I221" s="97">
        <f t="shared" si="34"/>
        <v>97.841726618705039</v>
      </c>
    </row>
    <row r="222" spans="1:10" s="3" customFormat="1" ht="15.75" outlineLevel="2">
      <c r="A222" s="125" t="s">
        <v>112</v>
      </c>
      <c r="B222" s="91" t="s">
        <v>199</v>
      </c>
      <c r="C222" s="91" t="s">
        <v>16</v>
      </c>
      <c r="D222" s="95"/>
      <c r="E222" s="93">
        <f>E226+E223</f>
        <v>119323.8</v>
      </c>
      <c r="F222" s="93">
        <f t="shared" si="37"/>
        <v>118541.29999999999</v>
      </c>
      <c r="G222" s="93">
        <f>G226+G223</f>
        <v>3987.7000000000003</v>
      </c>
      <c r="H222" s="93">
        <f>H226+H223</f>
        <v>114553.59999999999</v>
      </c>
      <c r="I222" s="93">
        <f t="shared" si="34"/>
        <v>99.344221353996417</v>
      </c>
    </row>
    <row r="223" spans="1:10" s="3" customFormat="1" ht="15.75" outlineLevel="3">
      <c r="A223" s="125" t="s">
        <v>172</v>
      </c>
      <c r="B223" s="91" t="s">
        <v>199</v>
      </c>
      <c r="C223" s="91" t="s">
        <v>173</v>
      </c>
      <c r="D223" s="95"/>
      <c r="E223" s="93">
        <f t="shared" ref="E223:H223" si="39">E224</f>
        <v>60</v>
      </c>
      <c r="F223" s="93">
        <f t="shared" si="37"/>
        <v>59.8</v>
      </c>
      <c r="G223" s="94">
        <f t="shared" si="39"/>
        <v>59.8</v>
      </c>
      <c r="H223" s="94">
        <f t="shared" si="39"/>
        <v>0</v>
      </c>
      <c r="I223" s="93">
        <f t="shared" si="34"/>
        <v>99.666666666666657</v>
      </c>
    </row>
    <row r="224" spans="1:10" s="6" customFormat="1" ht="20.45" customHeight="1" outlineLevel="3">
      <c r="A224" s="127" t="s">
        <v>134</v>
      </c>
      <c r="B224" s="96" t="s">
        <v>199</v>
      </c>
      <c r="C224" s="96" t="s">
        <v>173</v>
      </c>
      <c r="D224" s="92" t="s">
        <v>451</v>
      </c>
      <c r="E224" s="97">
        <f>E225</f>
        <v>60</v>
      </c>
      <c r="F224" s="97">
        <f t="shared" si="37"/>
        <v>59.8</v>
      </c>
      <c r="G224" s="98">
        <f>G225</f>
        <v>59.8</v>
      </c>
      <c r="H224" s="98">
        <f>H225</f>
        <v>0</v>
      </c>
      <c r="I224" s="97">
        <f t="shared" si="34"/>
        <v>99.666666666666657</v>
      </c>
    </row>
    <row r="225" spans="1:9" s="3" customFormat="1" ht="84.75" customHeight="1" outlineLevel="3">
      <c r="A225" s="127" t="s">
        <v>2</v>
      </c>
      <c r="B225" s="96" t="s">
        <v>199</v>
      </c>
      <c r="C225" s="96" t="s">
        <v>173</v>
      </c>
      <c r="D225" s="92" t="s">
        <v>581</v>
      </c>
      <c r="E225" s="97">
        <v>60</v>
      </c>
      <c r="F225" s="97">
        <f t="shared" si="37"/>
        <v>59.8</v>
      </c>
      <c r="G225" s="99">
        <v>59.8</v>
      </c>
      <c r="H225" s="99">
        <v>0</v>
      </c>
      <c r="I225" s="97">
        <f t="shared" si="34"/>
        <v>99.666666666666657</v>
      </c>
    </row>
    <row r="226" spans="1:9" s="3" customFormat="1" ht="15.75" outlineLevel="3">
      <c r="A226" s="125" t="s">
        <v>201</v>
      </c>
      <c r="B226" s="91" t="s">
        <v>199</v>
      </c>
      <c r="C226" s="91" t="s">
        <v>110</v>
      </c>
      <c r="D226" s="95"/>
      <c r="E226" s="93">
        <f>E227+E234+E239</f>
        <v>119263.8</v>
      </c>
      <c r="F226" s="93">
        <f t="shared" si="37"/>
        <v>118481.49999999999</v>
      </c>
      <c r="G226" s="93">
        <f>G227+G234+G239</f>
        <v>3927.9</v>
      </c>
      <c r="H226" s="93">
        <f>H227+H234+H239</f>
        <v>114553.59999999999</v>
      </c>
      <c r="I226" s="93">
        <f t="shared" si="34"/>
        <v>99.344059136133495</v>
      </c>
    </row>
    <row r="227" spans="1:9" s="3" customFormat="1" ht="69" customHeight="1" outlineLevel="3">
      <c r="A227" s="127" t="s">
        <v>418</v>
      </c>
      <c r="B227" s="96" t="s">
        <v>199</v>
      </c>
      <c r="C227" s="96" t="s">
        <v>110</v>
      </c>
      <c r="D227" s="92" t="s">
        <v>539</v>
      </c>
      <c r="E227" s="97">
        <f>E228+E231</f>
        <v>102148</v>
      </c>
      <c r="F227" s="97">
        <f t="shared" si="37"/>
        <v>101365.7</v>
      </c>
      <c r="G227" s="97">
        <f>G228+G231</f>
        <v>3036.3</v>
      </c>
      <c r="H227" s="97">
        <f>H228+H231</f>
        <v>98329.4</v>
      </c>
      <c r="I227" s="97">
        <f t="shared" si="34"/>
        <v>99.234150448369036</v>
      </c>
    </row>
    <row r="228" spans="1:9" s="6" customFormat="1" ht="52.5" customHeight="1" outlineLevel="1">
      <c r="A228" s="127" t="s">
        <v>270</v>
      </c>
      <c r="B228" s="96" t="s">
        <v>199</v>
      </c>
      <c r="C228" s="96" t="s">
        <v>110</v>
      </c>
      <c r="D228" s="92" t="s">
        <v>582</v>
      </c>
      <c r="E228" s="97">
        <f>E229+E230</f>
        <v>62308.1</v>
      </c>
      <c r="F228" s="97">
        <f t="shared" si="37"/>
        <v>61599.199999999997</v>
      </c>
      <c r="G228" s="98">
        <f>G229+G230</f>
        <v>1599.2</v>
      </c>
      <c r="H228" s="98">
        <f>H229+H230</f>
        <v>60000</v>
      </c>
      <c r="I228" s="97">
        <f t="shared" si="34"/>
        <v>98.862266703686998</v>
      </c>
    </row>
    <row r="229" spans="1:9" s="6" customFormat="1" ht="15.75" outlineLevel="1">
      <c r="A229" s="127" t="s">
        <v>176</v>
      </c>
      <c r="B229" s="96" t="s">
        <v>199</v>
      </c>
      <c r="C229" s="96" t="s">
        <v>110</v>
      </c>
      <c r="D229" s="92" t="s">
        <v>583</v>
      </c>
      <c r="E229" s="97">
        <v>2308.1</v>
      </c>
      <c r="F229" s="97">
        <f t="shared" si="37"/>
        <v>1599.2</v>
      </c>
      <c r="G229" s="99">
        <v>1599.2</v>
      </c>
      <c r="H229" s="99">
        <v>0</v>
      </c>
      <c r="I229" s="97">
        <f t="shared" si="34"/>
        <v>69.286426064728573</v>
      </c>
    </row>
    <row r="230" spans="1:9" s="6" customFormat="1" ht="15.75" outlineLevel="1">
      <c r="A230" s="127" t="s">
        <v>176</v>
      </c>
      <c r="B230" s="96" t="s">
        <v>199</v>
      </c>
      <c r="C230" s="96" t="s">
        <v>110</v>
      </c>
      <c r="D230" s="92" t="s">
        <v>584</v>
      </c>
      <c r="E230" s="97">
        <v>60000</v>
      </c>
      <c r="F230" s="97">
        <f t="shared" si="37"/>
        <v>60000</v>
      </c>
      <c r="G230" s="99">
        <v>0</v>
      </c>
      <c r="H230" s="99">
        <v>60000</v>
      </c>
      <c r="I230" s="97">
        <f t="shared" si="34"/>
        <v>100</v>
      </c>
    </row>
    <row r="231" spans="1:9" s="6" customFormat="1" ht="50.25" customHeight="1" outlineLevel="1">
      <c r="A231" s="127" t="s">
        <v>249</v>
      </c>
      <c r="B231" s="96" t="s">
        <v>199</v>
      </c>
      <c r="C231" s="96" t="s">
        <v>110</v>
      </c>
      <c r="D231" s="92" t="s">
        <v>540</v>
      </c>
      <c r="E231" s="97">
        <f>E232+E233</f>
        <v>39839.9</v>
      </c>
      <c r="F231" s="97">
        <f t="shared" si="37"/>
        <v>39766.5</v>
      </c>
      <c r="G231" s="97">
        <f t="shared" ref="G231:I231" si="40">G232+G233</f>
        <v>1437.1</v>
      </c>
      <c r="H231" s="97">
        <f t="shared" si="40"/>
        <v>38329.4</v>
      </c>
      <c r="I231" s="97">
        <f t="shared" si="40"/>
        <v>196.72044068986037</v>
      </c>
    </row>
    <row r="232" spans="1:9" s="6" customFormat="1" ht="18.600000000000001" customHeight="1" outlineLevel="1">
      <c r="A232" s="127" t="s">
        <v>176</v>
      </c>
      <c r="B232" s="96" t="s">
        <v>199</v>
      </c>
      <c r="C232" s="96" t="s">
        <v>110</v>
      </c>
      <c r="D232" s="92" t="s">
        <v>541</v>
      </c>
      <c r="E232" s="99">
        <v>38355.1</v>
      </c>
      <c r="F232" s="97">
        <f t="shared" si="37"/>
        <v>38329.4</v>
      </c>
      <c r="G232" s="99">
        <v>0</v>
      </c>
      <c r="H232" s="99">
        <v>38329.4</v>
      </c>
      <c r="I232" s="97">
        <f t="shared" si="34"/>
        <v>99.932994569170731</v>
      </c>
    </row>
    <row r="233" spans="1:9" s="6" customFormat="1" ht="18.600000000000001" customHeight="1" outlineLevel="1">
      <c r="A233" s="127" t="s">
        <v>176</v>
      </c>
      <c r="B233" s="96" t="s">
        <v>199</v>
      </c>
      <c r="C233" s="96" t="s">
        <v>110</v>
      </c>
      <c r="D233" s="92" t="s">
        <v>542</v>
      </c>
      <c r="E233" s="99">
        <v>1484.8</v>
      </c>
      <c r="F233" s="97">
        <f t="shared" si="37"/>
        <v>1437.1</v>
      </c>
      <c r="G233" s="99">
        <v>1437.1</v>
      </c>
      <c r="H233" s="99">
        <v>0</v>
      </c>
      <c r="I233" s="97">
        <f t="shared" si="34"/>
        <v>96.787446120689651</v>
      </c>
    </row>
    <row r="234" spans="1:9" s="6" customFormat="1" ht="51" customHeight="1" outlineLevel="1">
      <c r="A234" s="127" t="s">
        <v>271</v>
      </c>
      <c r="B234" s="96" t="s">
        <v>199</v>
      </c>
      <c r="C234" s="96" t="s">
        <v>110</v>
      </c>
      <c r="D234" s="92" t="s">
        <v>376</v>
      </c>
      <c r="E234" s="97">
        <f>E235+E237</f>
        <v>16825.8</v>
      </c>
      <c r="F234" s="97">
        <f t="shared" si="37"/>
        <v>16825.8</v>
      </c>
      <c r="G234" s="97">
        <f>G235+G237</f>
        <v>601.6</v>
      </c>
      <c r="H234" s="97">
        <f>H235+H237</f>
        <v>16224.2</v>
      </c>
      <c r="I234" s="97">
        <f t="shared" si="34"/>
        <v>100</v>
      </c>
    </row>
    <row r="235" spans="1:9" s="6" customFormat="1" ht="78.75" outlineLevel="1">
      <c r="A235" s="114" t="s">
        <v>373</v>
      </c>
      <c r="B235" s="96" t="s">
        <v>199</v>
      </c>
      <c r="C235" s="96" t="s">
        <v>110</v>
      </c>
      <c r="D235" s="92" t="s">
        <v>377</v>
      </c>
      <c r="E235" s="97">
        <f>E236</f>
        <v>16388.099999999999</v>
      </c>
      <c r="F235" s="97">
        <f t="shared" si="37"/>
        <v>16388.100000000002</v>
      </c>
      <c r="G235" s="97">
        <f>G236</f>
        <v>163.9</v>
      </c>
      <c r="H235" s="97">
        <f>H236</f>
        <v>16224.2</v>
      </c>
      <c r="I235" s="97">
        <f t="shared" si="34"/>
        <v>100.00000000000003</v>
      </c>
    </row>
    <row r="236" spans="1:9" s="6" customFormat="1" ht="33" customHeight="1" outlineLevel="1">
      <c r="A236" s="114" t="s">
        <v>374</v>
      </c>
      <c r="B236" s="96" t="s">
        <v>199</v>
      </c>
      <c r="C236" s="96" t="s">
        <v>110</v>
      </c>
      <c r="D236" s="88" t="s">
        <v>295</v>
      </c>
      <c r="E236" s="97">
        <v>16388.099999999999</v>
      </c>
      <c r="F236" s="97">
        <f t="shared" si="37"/>
        <v>16388.100000000002</v>
      </c>
      <c r="G236" s="98">
        <v>163.9</v>
      </c>
      <c r="H236" s="98">
        <v>16224.2</v>
      </c>
      <c r="I236" s="97">
        <f t="shared" si="34"/>
        <v>100.00000000000003</v>
      </c>
    </row>
    <row r="237" spans="1:9" s="6" customFormat="1" ht="38.25" customHeight="1" outlineLevel="1">
      <c r="A237" s="114" t="s">
        <v>272</v>
      </c>
      <c r="B237" s="96" t="s">
        <v>199</v>
      </c>
      <c r="C237" s="96" t="s">
        <v>110</v>
      </c>
      <c r="D237" s="88" t="s">
        <v>424</v>
      </c>
      <c r="E237" s="97">
        <f>E238</f>
        <v>437.7</v>
      </c>
      <c r="F237" s="97">
        <f t="shared" si="37"/>
        <v>437.7</v>
      </c>
      <c r="G237" s="97">
        <f>G238</f>
        <v>437.7</v>
      </c>
      <c r="H237" s="97">
        <f>H238</f>
        <v>0</v>
      </c>
      <c r="I237" s="97">
        <f t="shared" si="34"/>
        <v>100</v>
      </c>
    </row>
    <row r="238" spans="1:9" s="6" customFormat="1" ht="19.5" customHeight="1" outlineLevel="1">
      <c r="A238" s="127" t="s">
        <v>176</v>
      </c>
      <c r="B238" s="96" t="s">
        <v>199</v>
      </c>
      <c r="C238" s="96" t="s">
        <v>110</v>
      </c>
      <c r="D238" s="88" t="s">
        <v>423</v>
      </c>
      <c r="E238" s="97">
        <v>437.7</v>
      </c>
      <c r="F238" s="97">
        <f t="shared" ref="F238" si="41">G238+H238</f>
        <v>437.7</v>
      </c>
      <c r="G238" s="98">
        <v>437.7</v>
      </c>
      <c r="H238" s="98">
        <v>0</v>
      </c>
      <c r="I238" s="97">
        <f t="shared" ref="I238" si="42">F238/E238*100</f>
        <v>100</v>
      </c>
    </row>
    <row r="239" spans="1:9" s="6" customFormat="1" ht="19.5" customHeight="1" outlineLevel="1">
      <c r="A239" s="127" t="s">
        <v>134</v>
      </c>
      <c r="B239" s="96" t="s">
        <v>199</v>
      </c>
      <c r="C239" s="96" t="s">
        <v>110</v>
      </c>
      <c r="D239" s="92" t="s">
        <v>451</v>
      </c>
      <c r="E239" s="98">
        <f>E240</f>
        <v>290</v>
      </c>
      <c r="F239" s="97">
        <f t="shared" si="37"/>
        <v>290</v>
      </c>
      <c r="G239" s="98">
        <f>G240</f>
        <v>290</v>
      </c>
      <c r="H239" s="98">
        <f>H240</f>
        <v>0</v>
      </c>
      <c r="I239" s="97">
        <f t="shared" si="34"/>
        <v>100</v>
      </c>
    </row>
    <row r="240" spans="1:9" s="6" customFormat="1" ht="55.5" customHeight="1" outlineLevel="1">
      <c r="A240" s="127" t="s">
        <v>177</v>
      </c>
      <c r="B240" s="96" t="s">
        <v>199</v>
      </c>
      <c r="C240" s="96" t="s">
        <v>110</v>
      </c>
      <c r="D240" s="92" t="s">
        <v>453</v>
      </c>
      <c r="E240" s="98">
        <v>290</v>
      </c>
      <c r="F240" s="97">
        <f t="shared" si="37"/>
        <v>290</v>
      </c>
      <c r="G240" s="98">
        <v>290</v>
      </c>
      <c r="H240" s="98">
        <v>0</v>
      </c>
      <c r="I240" s="97">
        <f t="shared" si="34"/>
        <v>100</v>
      </c>
    </row>
    <row r="241" spans="1:9" s="6" customFormat="1" ht="16.149999999999999" customHeight="1" outlineLevel="1">
      <c r="A241" s="125" t="s">
        <v>113</v>
      </c>
      <c r="B241" s="91" t="s">
        <v>199</v>
      </c>
      <c r="C241" s="91" t="s">
        <v>18</v>
      </c>
      <c r="D241" s="95"/>
      <c r="E241" s="93">
        <f>E253+E297+E244+E242</f>
        <v>130772.2</v>
      </c>
      <c r="F241" s="93">
        <f t="shared" si="37"/>
        <v>127914.5</v>
      </c>
      <c r="G241" s="93">
        <f>G253+G297+G244+G242</f>
        <v>41577.1</v>
      </c>
      <c r="H241" s="93">
        <f>H253+H297+H244+H242</f>
        <v>86337.400000000009</v>
      </c>
      <c r="I241" s="93">
        <f t="shared" si="34"/>
        <v>97.814749618038093</v>
      </c>
    </row>
    <row r="242" spans="1:9" s="6" customFormat="1" ht="16.149999999999999" customHeight="1" outlineLevel="1">
      <c r="A242" s="125" t="s">
        <v>56</v>
      </c>
      <c r="B242" s="91" t="s">
        <v>199</v>
      </c>
      <c r="C242" s="91" t="s">
        <v>19</v>
      </c>
      <c r="D242" s="95"/>
      <c r="E242" s="93">
        <f>E243</f>
        <v>295</v>
      </c>
      <c r="F242" s="93">
        <f t="shared" si="37"/>
        <v>288.39999999999998</v>
      </c>
      <c r="G242" s="93">
        <f>G243</f>
        <v>288.39999999999998</v>
      </c>
      <c r="H242" s="93">
        <f>H243</f>
        <v>0</v>
      </c>
      <c r="I242" s="93">
        <f t="shared" si="34"/>
        <v>97.762711864406768</v>
      </c>
    </row>
    <row r="243" spans="1:9" s="6" customFormat="1" ht="39.75" customHeight="1" outlineLevel="1">
      <c r="A243" s="116" t="s">
        <v>336</v>
      </c>
      <c r="B243" s="96" t="s">
        <v>199</v>
      </c>
      <c r="C243" s="96" t="s">
        <v>19</v>
      </c>
      <c r="D243" s="92" t="s">
        <v>585</v>
      </c>
      <c r="E243" s="97">
        <v>295</v>
      </c>
      <c r="F243" s="97">
        <f t="shared" si="37"/>
        <v>288.39999999999998</v>
      </c>
      <c r="G243" s="97">
        <v>288.39999999999998</v>
      </c>
      <c r="H243" s="97">
        <v>0</v>
      </c>
      <c r="I243" s="97">
        <f t="shared" si="34"/>
        <v>97.762711864406768</v>
      </c>
    </row>
    <row r="244" spans="1:9" s="6" customFormat="1" ht="15.75" outlineLevel="1">
      <c r="A244" s="125" t="s">
        <v>114</v>
      </c>
      <c r="B244" s="91" t="s">
        <v>199</v>
      </c>
      <c r="C244" s="91" t="s">
        <v>20</v>
      </c>
      <c r="D244" s="95"/>
      <c r="E244" s="93">
        <f>E245+E248</f>
        <v>1239</v>
      </c>
      <c r="F244" s="93">
        <f t="shared" si="37"/>
        <v>1183</v>
      </c>
      <c r="G244" s="93">
        <f>G245+G248</f>
        <v>1183</v>
      </c>
      <c r="H244" s="93">
        <f>H245+H248</f>
        <v>0</v>
      </c>
      <c r="I244" s="93">
        <f t="shared" si="34"/>
        <v>95.480225988700568</v>
      </c>
    </row>
    <row r="245" spans="1:9" s="6" customFormat="1" ht="47.25" outlineLevel="1">
      <c r="A245" s="114" t="s">
        <v>345</v>
      </c>
      <c r="B245" s="96" t="s">
        <v>199</v>
      </c>
      <c r="C245" s="96" t="s">
        <v>20</v>
      </c>
      <c r="D245" s="88" t="s">
        <v>347</v>
      </c>
      <c r="E245" s="97">
        <f>E246</f>
        <v>150</v>
      </c>
      <c r="F245" s="97">
        <f t="shared" si="37"/>
        <v>150</v>
      </c>
      <c r="G245" s="97">
        <f>G246</f>
        <v>150</v>
      </c>
      <c r="H245" s="97">
        <f>H246</f>
        <v>0</v>
      </c>
      <c r="I245" s="97">
        <f t="shared" si="34"/>
        <v>100</v>
      </c>
    </row>
    <row r="246" spans="1:9" s="6" customFormat="1" ht="47.25" outlineLevel="1">
      <c r="A246" s="116" t="s">
        <v>346</v>
      </c>
      <c r="B246" s="96" t="s">
        <v>199</v>
      </c>
      <c r="C246" s="96" t="s">
        <v>20</v>
      </c>
      <c r="D246" s="88" t="s">
        <v>348</v>
      </c>
      <c r="E246" s="97">
        <f>E247</f>
        <v>150</v>
      </c>
      <c r="F246" s="97">
        <f t="shared" si="37"/>
        <v>150</v>
      </c>
      <c r="G246" s="97">
        <f>G247</f>
        <v>150</v>
      </c>
      <c r="H246" s="97">
        <f>H247</f>
        <v>0</v>
      </c>
      <c r="I246" s="97">
        <f t="shared" si="34"/>
        <v>100</v>
      </c>
    </row>
    <row r="247" spans="1:9" s="6" customFormat="1" ht="15.75" outlineLevel="1">
      <c r="A247" s="114" t="s">
        <v>176</v>
      </c>
      <c r="B247" s="96" t="s">
        <v>199</v>
      </c>
      <c r="C247" s="96" t="s">
        <v>20</v>
      </c>
      <c r="D247" s="88" t="s">
        <v>349</v>
      </c>
      <c r="E247" s="97">
        <v>150</v>
      </c>
      <c r="F247" s="97">
        <f t="shared" si="37"/>
        <v>150</v>
      </c>
      <c r="G247" s="99">
        <v>150</v>
      </c>
      <c r="H247" s="99">
        <v>0</v>
      </c>
      <c r="I247" s="97">
        <f t="shared" si="34"/>
        <v>100</v>
      </c>
    </row>
    <row r="248" spans="1:9" s="6" customFormat="1" ht="66" customHeight="1" outlineLevel="1">
      <c r="A248" s="127" t="s">
        <v>274</v>
      </c>
      <c r="B248" s="96" t="s">
        <v>199</v>
      </c>
      <c r="C248" s="96" t="s">
        <v>20</v>
      </c>
      <c r="D248" s="108" t="s">
        <v>253</v>
      </c>
      <c r="E248" s="97">
        <f>E249+E251</f>
        <v>1089</v>
      </c>
      <c r="F248" s="97">
        <f t="shared" si="37"/>
        <v>1033</v>
      </c>
      <c r="G248" s="97">
        <f>G249+G251</f>
        <v>1033</v>
      </c>
      <c r="H248" s="97">
        <f>H249+H251</f>
        <v>0</v>
      </c>
      <c r="I248" s="97">
        <f t="shared" si="34"/>
        <v>94.857667584940302</v>
      </c>
    </row>
    <row r="249" spans="1:9" s="6" customFormat="1" ht="57" customHeight="1" outlineLevel="1">
      <c r="A249" s="114" t="s">
        <v>275</v>
      </c>
      <c r="B249" s="96" t="s">
        <v>199</v>
      </c>
      <c r="C249" s="96" t="s">
        <v>20</v>
      </c>
      <c r="D249" s="105" t="s">
        <v>276</v>
      </c>
      <c r="E249" s="97">
        <f>E250</f>
        <v>150</v>
      </c>
      <c r="F249" s="97">
        <f t="shared" si="37"/>
        <v>110.2</v>
      </c>
      <c r="G249" s="97">
        <f>G250</f>
        <v>110.2</v>
      </c>
      <c r="H249" s="97">
        <f>H250</f>
        <v>0</v>
      </c>
      <c r="I249" s="97">
        <f t="shared" si="34"/>
        <v>73.466666666666669</v>
      </c>
    </row>
    <row r="250" spans="1:9" s="6" customFormat="1" ht="24.75" customHeight="1" outlineLevel="1">
      <c r="A250" s="127" t="s">
        <v>176</v>
      </c>
      <c r="B250" s="96" t="s">
        <v>199</v>
      </c>
      <c r="C250" s="96" t="s">
        <v>20</v>
      </c>
      <c r="D250" s="105" t="s">
        <v>277</v>
      </c>
      <c r="E250" s="97">
        <v>150</v>
      </c>
      <c r="F250" s="97">
        <f t="shared" si="37"/>
        <v>110.2</v>
      </c>
      <c r="G250" s="97">
        <v>110.2</v>
      </c>
      <c r="H250" s="97">
        <v>0</v>
      </c>
      <c r="I250" s="97">
        <f t="shared" si="34"/>
        <v>73.466666666666669</v>
      </c>
    </row>
    <row r="251" spans="1:9" s="6" customFormat="1" ht="54" customHeight="1" outlineLevel="1">
      <c r="A251" s="116" t="s">
        <v>352</v>
      </c>
      <c r="B251" s="96" t="s">
        <v>199</v>
      </c>
      <c r="C251" s="96" t="s">
        <v>20</v>
      </c>
      <c r="D251" s="105" t="s">
        <v>350</v>
      </c>
      <c r="E251" s="97">
        <f>E252</f>
        <v>939</v>
      </c>
      <c r="F251" s="97">
        <f t="shared" si="37"/>
        <v>922.8</v>
      </c>
      <c r="G251" s="97">
        <f>G252</f>
        <v>922.8</v>
      </c>
      <c r="H251" s="97">
        <f>H252</f>
        <v>0</v>
      </c>
      <c r="I251" s="97">
        <f t="shared" si="34"/>
        <v>98.274760383386578</v>
      </c>
    </row>
    <row r="252" spans="1:9" s="6" customFormat="1" ht="24.75" customHeight="1" outlineLevel="1">
      <c r="A252" s="127" t="s">
        <v>176</v>
      </c>
      <c r="B252" s="96" t="s">
        <v>199</v>
      </c>
      <c r="C252" s="96" t="s">
        <v>20</v>
      </c>
      <c r="D252" s="105" t="s">
        <v>351</v>
      </c>
      <c r="E252" s="97">
        <v>939</v>
      </c>
      <c r="F252" s="97">
        <f t="shared" si="37"/>
        <v>922.8</v>
      </c>
      <c r="G252" s="97">
        <v>922.8</v>
      </c>
      <c r="H252" s="97">
        <v>0</v>
      </c>
      <c r="I252" s="97">
        <f t="shared" si="34"/>
        <v>98.274760383386578</v>
      </c>
    </row>
    <row r="253" spans="1:9" s="6" customFormat="1" ht="15.75" outlineLevel="1">
      <c r="A253" s="125" t="s">
        <v>62</v>
      </c>
      <c r="B253" s="91" t="s">
        <v>199</v>
      </c>
      <c r="C253" s="91" t="s">
        <v>21</v>
      </c>
      <c r="D253" s="95"/>
      <c r="E253" s="93">
        <f>E254+E258+E287+E292</f>
        <v>52444.7</v>
      </c>
      <c r="F253" s="93">
        <f t="shared" si="37"/>
        <v>49868.799999999996</v>
      </c>
      <c r="G253" s="94">
        <f>G254+G258+G287+G292</f>
        <v>33611.199999999997</v>
      </c>
      <c r="H253" s="94">
        <f>H254+H258+H287+H292</f>
        <v>16257.6</v>
      </c>
      <c r="I253" s="93">
        <f t="shared" si="34"/>
        <v>95.088350205073141</v>
      </c>
    </row>
    <row r="254" spans="1:9" s="6" customFormat="1" ht="15.75" outlineLevel="1">
      <c r="A254" s="127" t="s">
        <v>134</v>
      </c>
      <c r="B254" s="96" t="s">
        <v>199</v>
      </c>
      <c r="C254" s="96" t="s">
        <v>21</v>
      </c>
      <c r="D254" s="92" t="s">
        <v>451</v>
      </c>
      <c r="E254" s="97">
        <f>E257+E255+E256</f>
        <v>956.5</v>
      </c>
      <c r="F254" s="97">
        <f t="shared" si="37"/>
        <v>953.09999999999991</v>
      </c>
      <c r="G254" s="97">
        <f>G257+G255+G256</f>
        <v>953.09999999999991</v>
      </c>
      <c r="H254" s="97">
        <f>H257+H255+H256</f>
        <v>0</v>
      </c>
      <c r="I254" s="97">
        <f t="shared" si="34"/>
        <v>99.644537375849438</v>
      </c>
    </row>
    <row r="255" spans="1:9" s="6" customFormat="1" ht="47.25" outlineLevel="1">
      <c r="A255" s="126" t="s">
        <v>177</v>
      </c>
      <c r="B255" s="96" t="s">
        <v>199</v>
      </c>
      <c r="C255" s="96" t="s">
        <v>21</v>
      </c>
      <c r="D255" s="92" t="s">
        <v>453</v>
      </c>
      <c r="E255" s="97">
        <v>90</v>
      </c>
      <c r="F255" s="97">
        <f t="shared" ref="F255:F256" si="43">G255+H255</f>
        <v>90</v>
      </c>
      <c r="G255" s="99">
        <v>90</v>
      </c>
      <c r="H255" s="99">
        <v>0</v>
      </c>
      <c r="I255" s="97">
        <f t="shared" si="34"/>
        <v>100</v>
      </c>
    </row>
    <row r="256" spans="1:9" s="6" customFormat="1" ht="31.5" outlineLevel="1">
      <c r="A256" s="127" t="s">
        <v>137</v>
      </c>
      <c r="B256" s="96" t="s">
        <v>199</v>
      </c>
      <c r="C256" s="96" t="s">
        <v>21</v>
      </c>
      <c r="D256" s="92" t="s">
        <v>454</v>
      </c>
      <c r="E256" s="97">
        <v>657.2</v>
      </c>
      <c r="F256" s="97">
        <f t="shared" si="43"/>
        <v>653.79999999999995</v>
      </c>
      <c r="G256" s="97">
        <v>653.79999999999995</v>
      </c>
      <c r="H256" s="97">
        <v>0</v>
      </c>
      <c r="I256" s="97">
        <f t="shared" si="34"/>
        <v>99.482653682288486</v>
      </c>
    </row>
    <row r="257" spans="1:9" s="6" customFormat="1" ht="99" customHeight="1" outlineLevel="1">
      <c r="A257" s="134" t="s">
        <v>278</v>
      </c>
      <c r="B257" s="96" t="s">
        <v>199</v>
      </c>
      <c r="C257" s="96" t="s">
        <v>21</v>
      </c>
      <c r="D257" s="92" t="s">
        <v>586</v>
      </c>
      <c r="E257" s="97">
        <v>209.3</v>
      </c>
      <c r="F257" s="97">
        <f t="shared" si="37"/>
        <v>209.3</v>
      </c>
      <c r="G257" s="98">
        <v>209.3</v>
      </c>
      <c r="H257" s="98">
        <v>0</v>
      </c>
      <c r="I257" s="97">
        <f t="shared" si="34"/>
        <v>100</v>
      </c>
    </row>
    <row r="258" spans="1:9" s="6" customFormat="1" ht="37.15" customHeight="1" outlineLevel="1">
      <c r="A258" s="127" t="s">
        <v>353</v>
      </c>
      <c r="B258" s="96" t="s">
        <v>199</v>
      </c>
      <c r="C258" s="96" t="s">
        <v>21</v>
      </c>
      <c r="D258" s="92" t="s">
        <v>383</v>
      </c>
      <c r="E258" s="97">
        <f>E259+E261+E263+E265+E269+E271+E273+E275+E277+E267+E279+E281+E283+E285</f>
        <v>17182.2</v>
      </c>
      <c r="F258" s="97">
        <f t="shared" si="37"/>
        <v>16270.3</v>
      </c>
      <c r="G258" s="97">
        <f>G259+G261+G263+G265+G269+G271+G273+G275+G277+G267+G279+G281+G283+G285</f>
        <v>16270.3</v>
      </c>
      <c r="H258" s="97">
        <f>H259+H261+H263+H265+H269+H271+H273+H275+H277+H267+H279+H281+H283+H285</f>
        <v>0</v>
      </c>
      <c r="I258" s="97">
        <f t="shared" si="34"/>
        <v>94.692763441235698</v>
      </c>
    </row>
    <row r="259" spans="1:9" s="6" customFormat="1" ht="48" customHeight="1" outlineLevel="1">
      <c r="A259" s="129" t="s">
        <v>279</v>
      </c>
      <c r="B259" s="96" t="s">
        <v>199</v>
      </c>
      <c r="C259" s="96" t="s">
        <v>21</v>
      </c>
      <c r="D259" s="92" t="s">
        <v>587</v>
      </c>
      <c r="E259" s="97">
        <f>E260</f>
        <v>500</v>
      </c>
      <c r="F259" s="97">
        <f t="shared" si="37"/>
        <v>500</v>
      </c>
      <c r="G259" s="98">
        <f>G260</f>
        <v>500</v>
      </c>
      <c r="H259" s="98">
        <f>H260</f>
        <v>0</v>
      </c>
      <c r="I259" s="97">
        <f t="shared" si="34"/>
        <v>100</v>
      </c>
    </row>
    <row r="260" spans="1:9" s="6" customFormat="1" ht="18.600000000000001" customHeight="1" outlineLevel="1">
      <c r="A260" s="127" t="s">
        <v>176</v>
      </c>
      <c r="B260" s="96" t="s">
        <v>199</v>
      </c>
      <c r="C260" s="96" t="s">
        <v>21</v>
      </c>
      <c r="D260" s="92" t="s">
        <v>588</v>
      </c>
      <c r="E260" s="97">
        <v>500</v>
      </c>
      <c r="F260" s="97">
        <f t="shared" si="37"/>
        <v>500</v>
      </c>
      <c r="G260" s="99">
        <v>500</v>
      </c>
      <c r="H260" s="99">
        <v>0</v>
      </c>
      <c r="I260" s="97">
        <f t="shared" si="34"/>
        <v>100</v>
      </c>
    </row>
    <row r="261" spans="1:9" s="6" customFormat="1" ht="67.5" customHeight="1" outlineLevel="1">
      <c r="A261" s="129" t="s">
        <v>280</v>
      </c>
      <c r="B261" s="96" t="s">
        <v>199</v>
      </c>
      <c r="C261" s="96" t="s">
        <v>21</v>
      </c>
      <c r="D261" s="92" t="s">
        <v>589</v>
      </c>
      <c r="E261" s="97">
        <f>E262</f>
        <v>807.1</v>
      </c>
      <c r="F261" s="97">
        <f t="shared" si="37"/>
        <v>801.4</v>
      </c>
      <c r="G261" s="97">
        <f>G262</f>
        <v>801.4</v>
      </c>
      <c r="H261" s="97">
        <f>H262</f>
        <v>0</v>
      </c>
      <c r="I261" s="97">
        <f t="shared" si="34"/>
        <v>99.293767810680208</v>
      </c>
    </row>
    <row r="262" spans="1:9" s="6" customFormat="1" ht="18.600000000000001" customHeight="1" outlineLevel="1">
      <c r="A262" s="127" t="s">
        <v>176</v>
      </c>
      <c r="B262" s="96" t="s">
        <v>199</v>
      </c>
      <c r="C262" s="96" t="s">
        <v>21</v>
      </c>
      <c r="D262" s="92" t="s">
        <v>590</v>
      </c>
      <c r="E262" s="97">
        <v>807.1</v>
      </c>
      <c r="F262" s="97">
        <f t="shared" si="37"/>
        <v>801.4</v>
      </c>
      <c r="G262" s="99">
        <v>801.4</v>
      </c>
      <c r="H262" s="99">
        <v>0</v>
      </c>
      <c r="I262" s="97">
        <f t="shared" si="34"/>
        <v>99.293767810680208</v>
      </c>
    </row>
    <row r="263" spans="1:9" s="6" customFormat="1" ht="38.25" customHeight="1" outlineLevel="1">
      <c r="A263" s="129" t="s">
        <v>281</v>
      </c>
      <c r="B263" s="96" t="s">
        <v>199</v>
      </c>
      <c r="C263" s="96" t="s">
        <v>21</v>
      </c>
      <c r="D263" s="92" t="s">
        <v>591</v>
      </c>
      <c r="E263" s="97">
        <f>E264</f>
        <v>72</v>
      </c>
      <c r="F263" s="97">
        <f t="shared" si="37"/>
        <v>69.2</v>
      </c>
      <c r="G263" s="97">
        <f>G264</f>
        <v>69.2</v>
      </c>
      <c r="H263" s="97">
        <f>H264</f>
        <v>0</v>
      </c>
      <c r="I263" s="97">
        <f t="shared" si="34"/>
        <v>96.111111111111114</v>
      </c>
    </row>
    <row r="264" spans="1:9" s="6" customFormat="1" ht="18.600000000000001" customHeight="1" outlineLevel="1">
      <c r="A264" s="127" t="s">
        <v>176</v>
      </c>
      <c r="B264" s="96" t="s">
        <v>199</v>
      </c>
      <c r="C264" s="96" t="s">
        <v>21</v>
      </c>
      <c r="D264" s="92" t="s">
        <v>592</v>
      </c>
      <c r="E264" s="97">
        <v>72</v>
      </c>
      <c r="F264" s="97">
        <f t="shared" si="37"/>
        <v>69.2</v>
      </c>
      <c r="G264" s="99">
        <v>69.2</v>
      </c>
      <c r="H264" s="99">
        <v>0</v>
      </c>
      <c r="I264" s="97">
        <f t="shared" si="34"/>
        <v>96.111111111111114</v>
      </c>
    </row>
    <row r="265" spans="1:9" s="6" customFormat="1" ht="69.75" customHeight="1" outlineLevel="1">
      <c r="A265" s="129" t="s">
        <v>282</v>
      </c>
      <c r="B265" s="96" t="s">
        <v>199</v>
      </c>
      <c r="C265" s="96" t="s">
        <v>21</v>
      </c>
      <c r="D265" s="92" t="s">
        <v>593</v>
      </c>
      <c r="E265" s="97">
        <f>E266</f>
        <v>1646</v>
      </c>
      <c r="F265" s="97">
        <f t="shared" si="37"/>
        <v>1623.7</v>
      </c>
      <c r="G265" s="98">
        <f>G266</f>
        <v>1623.7</v>
      </c>
      <c r="H265" s="98">
        <f>H266</f>
        <v>0</v>
      </c>
      <c r="I265" s="97">
        <f t="shared" si="34"/>
        <v>98.645200486026724</v>
      </c>
    </row>
    <row r="266" spans="1:9" s="6" customFormat="1" ht="29.25" customHeight="1" outlineLevel="1">
      <c r="A266" s="127" t="s">
        <v>176</v>
      </c>
      <c r="B266" s="96" t="s">
        <v>199</v>
      </c>
      <c r="C266" s="96" t="s">
        <v>21</v>
      </c>
      <c r="D266" s="92" t="s">
        <v>594</v>
      </c>
      <c r="E266" s="97">
        <v>1646</v>
      </c>
      <c r="F266" s="97">
        <f t="shared" si="37"/>
        <v>1623.7</v>
      </c>
      <c r="G266" s="99">
        <v>1623.7</v>
      </c>
      <c r="H266" s="99">
        <v>0</v>
      </c>
      <c r="I266" s="97">
        <f t="shared" si="34"/>
        <v>98.645200486026724</v>
      </c>
    </row>
    <row r="267" spans="1:9" s="6" customFormat="1" ht="46.5" customHeight="1" outlineLevel="1">
      <c r="A267" s="116" t="s">
        <v>354</v>
      </c>
      <c r="B267" s="96" t="s">
        <v>199</v>
      </c>
      <c r="C267" s="96" t="s">
        <v>21</v>
      </c>
      <c r="D267" s="92" t="s">
        <v>595</v>
      </c>
      <c r="E267" s="97">
        <f>E268</f>
        <v>195</v>
      </c>
      <c r="F267" s="97">
        <f t="shared" si="37"/>
        <v>193.8</v>
      </c>
      <c r="G267" s="97">
        <f>G268</f>
        <v>193.8</v>
      </c>
      <c r="H267" s="97">
        <f>H268</f>
        <v>0</v>
      </c>
      <c r="I267" s="97">
        <f t="shared" si="34"/>
        <v>99.384615384615387</v>
      </c>
    </row>
    <row r="268" spans="1:9" s="6" customFormat="1" ht="29.25" customHeight="1" outlineLevel="1">
      <c r="A268" s="114" t="s">
        <v>176</v>
      </c>
      <c r="B268" s="96" t="s">
        <v>199</v>
      </c>
      <c r="C268" s="96" t="s">
        <v>21</v>
      </c>
      <c r="D268" s="92" t="s">
        <v>596</v>
      </c>
      <c r="E268" s="97">
        <v>195</v>
      </c>
      <c r="F268" s="97">
        <f t="shared" si="37"/>
        <v>193.8</v>
      </c>
      <c r="G268" s="99">
        <v>193.8</v>
      </c>
      <c r="H268" s="99">
        <v>0</v>
      </c>
      <c r="I268" s="97">
        <f t="shared" ref="I268" si="44">F268/E268*100</f>
        <v>99.384615384615387</v>
      </c>
    </row>
    <row r="269" spans="1:9" s="6" customFormat="1" ht="31.5" outlineLevel="1">
      <c r="A269" s="116" t="s">
        <v>355</v>
      </c>
      <c r="B269" s="96" t="s">
        <v>199</v>
      </c>
      <c r="C269" s="96" t="s">
        <v>21</v>
      </c>
      <c r="D269" s="89" t="s">
        <v>283</v>
      </c>
      <c r="E269" s="97">
        <f>E270</f>
        <v>2752.8</v>
      </c>
      <c r="F269" s="97">
        <f t="shared" si="37"/>
        <v>2752.8</v>
      </c>
      <c r="G269" s="97">
        <f t="shared" ref="G269:H269" si="45">G270</f>
        <v>2752.8</v>
      </c>
      <c r="H269" s="97">
        <f t="shared" si="45"/>
        <v>0</v>
      </c>
      <c r="I269" s="97">
        <f t="shared" ref="I269:I355" si="46">F269/E269*100</f>
        <v>100</v>
      </c>
    </row>
    <row r="270" spans="1:9" s="6" customFormat="1" ht="21" customHeight="1" outlineLevel="1">
      <c r="A270" s="127" t="s">
        <v>176</v>
      </c>
      <c r="B270" s="96" t="s">
        <v>199</v>
      </c>
      <c r="C270" s="96" t="s">
        <v>21</v>
      </c>
      <c r="D270" s="89" t="s">
        <v>284</v>
      </c>
      <c r="E270" s="97">
        <v>2752.8</v>
      </c>
      <c r="F270" s="97">
        <f t="shared" si="37"/>
        <v>2752.8</v>
      </c>
      <c r="G270" s="99">
        <v>2752.8</v>
      </c>
      <c r="H270" s="99">
        <v>0</v>
      </c>
      <c r="I270" s="97">
        <f t="shared" si="46"/>
        <v>100</v>
      </c>
    </row>
    <row r="271" spans="1:9" s="6" customFormat="1" ht="51.75" customHeight="1" outlineLevel="1">
      <c r="A271" s="129" t="s">
        <v>285</v>
      </c>
      <c r="B271" s="96" t="s">
        <v>199</v>
      </c>
      <c r="C271" s="96" t="s">
        <v>21</v>
      </c>
      <c r="D271" s="89" t="s">
        <v>286</v>
      </c>
      <c r="E271" s="97">
        <f>E272</f>
        <v>5980</v>
      </c>
      <c r="F271" s="97">
        <f t="shared" si="37"/>
        <v>5860.6</v>
      </c>
      <c r="G271" s="97">
        <f>G272</f>
        <v>5860.6</v>
      </c>
      <c r="H271" s="97">
        <f>H272</f>
        <v>0</v>
      </c>
      <c r="I271" s="97">
        <f t="shared" si="46"/>
        <v>98.003344481605353</v>
      </c>
    </row>
    <row r="272" spans="1:9" s="6" customFormat="1" ht="21" customHeight="1" outlineLevel="1">
      <c r="A272" s="127" t="s">
        <v>176</v>
      </c>
      <c r="B272" s="96" t="s">
        <v>199</v>
      </c>
      <c r="C272" s="96" t="s">
        <v>21</v>
      </c>
      <c r="D272" s="89" t="s">
        <v>287</v>
      </c>
      <c r="E272" s="97">
        <v>5980</v>
      </c>
      <c r="F272" s="97">
        <f t="shared" si="37"/>
        <v>5860.6</v>
      </c>
      <c r="G272" s="99">
        <v>5860.6</v>
      </c>
      <c r="H272" s="99">
        <v>0</v>
      </c>
      <c r="I272" s="97">
        <f t="shared" si="46"/>
        <v>98.003344481605353</v>
      </c>
    </row>
    <row r="273" spans="1:9" s="6" customFormat="1" ht="48.75" customHeight="1" outlineLevel="1">
      <c r="A273" s="129" t="s">
        <v>288</v>
      </c>
      <c r="B273" s="96" t="s">
        <v>199</v>
      </c>
      <c r="C273" s="96" t="s">
        <v>21</v>
      </c>
      <c r="D273" s="89" t="s">
        <v>289</v>
      </c>
      <c r="E273" s="97">
        <f>E274</f>
        <v>450</v>
      </c>
      <c r="F273" s="97">
        <f t="shared" si="37"/>
        <v>436.8</v>
      </c>
      <c r="G273" s="97">
        <f>G274</f>
        <v>436.8</v>
      </c>
      <c r="H273" s="97">
        <f>H274</f>
        <v>0</v>
      </c>
      <c r="I273" s="97">
        <f t="shared" si="46"/>
        <v>97.066666666666663</v>
      </c>
    </row>
    <row r="274" spans="1:9" s="6" customFormat="1" ht="21" customHeight="1" outlineLevel="1">
      <c r="A274" s="127" t="s">
        <v>176</v>
      </c>
      <c r="B274" s="96" t="s">
        <v>199</v>
      </c>
      <c r="C274" s="96" t="s">
        <v>21</v>
      </c>
      <c r="D274" s="89" t="s">
        <v>290</v>
      </c>
      <c r="E274" s="97">
        <v>450</v>
      </c>
      <c r="F274" s="97">
        <f t="shared" si="37"/>
        <v>436.8</v>
      </c>
      <c r="G274" s="99">
        <v>436.8</v>
      </c>
      <c r="H274" s="99">
        <v>0</v>
      </c>
      <c r="I274" s="97">
        <f t="shared" si="46"/>
        <v>97.066666666666663</v>
      </c>
    </row>
    <row r="275" spans="1:9" s="6" customFormat="1" ht="36.75" customHeight="1" outlineLevel="1">
      <c r="A275" s="129" t="s">
        <v>291</v>
      </c>
      <c r="B275" s="96" t="s">
        <v>199</v>
      </c>
      <c r="C275" s="96" t="s">
        <v>21</v>
      </c>
      <c r="D275" s="89" t="s">
        <v>292</v>
      </c>
      <c r="E275" s="97">
        <f>E276</f>
        <v>2.1</v>
      </c>
      <c r="F275" s="97">
        <f t="shared" si="37"/>
        <v>0</v>
      </c>
      <c r="G275" s="97">
        <f>G276</f>
        <v>0</v>
      </c>
      <c r="H275" s="97">
        <f>H276</f>
        <v>0</v>
      </c>
      <c r="I275" s="97">
        <f t="shared" si="46"/>
        <v>0</v>
      </c>
    </row>
    <row r="276" spans="1:9" s="6" customFormat="1" ht="21" customHeight="1" outlineLevel="1">
      <c r="A276" s="127" t="s">
        <v>176</v>
      </c>
      <c r="B276" s="96" t="s">
        <v>199</v>
      </c>
      <c r="C276" s="96" t="s">
        <v>21</v>
      </c>
      <c r="D276" s="89" t="s">
        <v>293</v>
      </c>
      <c r="E276" s="97">
        <v>2.1</v>
      </c>
      <c r="F276" s="97">
        <f t="shared" si="37"/>
        <v>0</v>
      </c>
      <c r="G276" s="99">
        <v>0</v>
      </c>
      <c r="H276" s="99">
        <v>0</v>
      </c>
      <c r="I276" s="97">
        <f t="shared" si="46"/>
        <v>0</v>
      </c>
    </row>
    <row r="277" spans="1:9" s="6" customFormat="1" ht="37.5" customHeight="1" outlineLevel="1">
      <c r="A277" s="116" t="s">
        <v>358</v>
      </c>
      <c r="B277" s="96" t="s">
        <v>199</v>
      </c>
      <c r="C277" s="96" t="s">
        <v>21</v>
      </c>
      <c r="D277" s="89" t="s">
        <v>356</v>
      </c>
      <c r="E277" s="97">
        <f>E278</f>
        <v>258</v>
      </c>
      <c r="F277" s="97">
        <f t="shared" si="37"/>
        <v>258</v>
      </c>
      <c r="G277" s="97">
        <f>G278</f>
        <v>258</v>
      </c>
      <c r="H277" s="97">
        <f>H278</f>
        <v>0</v>
      </c>
      <c r="I277" s="97">
        <f t="shared" si="46"/>
        <v>100</v>
      </c>
    </row>
    <row r="278" spans="1:9" s="6" customFormat="1" ht="21" customHeight="1" outlineLevel="1">
      <c r="A278" s="127" t="s">
        <v>176</v>
      </c>
      <c r="B278" s="96" t="s">
        <v>199</v>
      </c>
      <c r="C278" s="96" t="s">
        <v>21</v>
      </c>
      <c r="D278" s="89" t="s">
        <v>357</v>
      </c>
      <c r="E278" s="97">
        <v>258</v>
      </c>
      <c r="F278" s="97">
        <f t="shared" si="37"/>
        <v>258</v>
      </c>
      <c r="G278" s="99">
        <v>258</v>
      </c>
      <c r="H278" s="99">
        <v>0</v>
      </c>
      <c r="I278" s="97">
        <f t="shared" si="46"/>
        <v>100</v>
      </c>
    </row>
    <row r="279" spans="1:9" s="6" customFormat="1" ht="50.25" customHeight="1" outlineLevel="1">
      <c r="A279" s="116" t="s">
        <v>359</v>
      </c>
      <c r="B279" s="96" t="s">
        <v>199</v>
      </c>
      <c r="C279" s="96" t="s">
        <v>21</v>
      </c>
      <c r="D279" s="89" t="s">
        <v>360</v>
      </c>
      <c r="E279" s="97">
        <f>E280</f>
        <v>300</v>
      </c>
      <c r="F279" s="97">
        <f t="shared" si="37"/>
        <v>300</v>
      </c>
      <c r="G279" s="97">
        <f>G280</f>
        <v>300</v>
      </c>
      <c r="H279" s="97">
        <f>H280</f>
        <v>0</v>
      </c>
      <c r="I279" s="97">
        <f t="shared" si="46"/>
        <v>100</v>
      </c>
    </row>
    <row r="280" spans="1:9" s="6" customFormat="1" ht="21" customHeight="1" outlineLevel="1">
      <c r="A280" s="114" t="s">
        <v>176</v>
      </c>
      <c r="B280" s="96" t="s">
        <v>199</v>
      </c>
      <c r="C280" s="96" t="s">
        <v>21</v>
      </c>
      <c r="D280" s="89" t="s">
        <v>361</v>
      </c>
      <c r="E280" s="97">
        <v>300</v>
      </c>
      <c r="F280" s="97">
        <f t="shared" si="37"/>
        <v>300</v>
      </c>
      <c r="G280" s="99">
        <v>300</v>
      </c>
      <c r="H280" s="99">
        <v>0</v>
      </c>
      <c r="I280" s="97">
        <f t="shared" si="46"/>
        <v>100</v>
      </c>
    </row>
    <row r="281" spans="1:9" s="6" customFormat="1" ht="49.5" customHeight="1" outlineLevel="1">
      <c r="A281" s="116" t="s">
        <v>362</v>
      </c>
      <c r="B281" s="96" t="s">
        <v>199</v>
      </c>
      <c r="C281" s="96" t="s">
        <v>21</v>
      </c>
      <c r="D281" s="89" t="s">
        <v>363</v>
      </c>
      <c r="E281" s="97">
        <f>E282</f>
        <v>150</v>
      </c>
      <c r="F281" s="97">
        <f t="shared" si="37"/>
        <v>150</v>
      </c>
      <c r="G281" s="97">
        <f>G282</f>
        <v>150</v>
      </c>
      <c r="H281" s="97">
        <f>H282</f>
        <v>0</v>
      </c>
      <c r="I281" s="97">
        <f t="shared" si="46"/>
        <v>100</v>
      </c>
    </row>
    <row r="282" spans="1:9" s="6" customFormat="1" ht="21" customHeight="1" outlineLevel="1">
      <c r="A282" s="114" t="s">
        <v>176</v>
      </c>
      <c r="B282" s="96" t="s">
        <v>199</v>
      </c>
      <c r="C282" s="96" t="s">
        <v>21</v>
      </c>
      <c r="D282" s="89" t="s">
        <v>364</v>
      </c>
      <c r="E282" s="97">
        <v>150</v>
      </c>
      <c r="F282" s="97">
        <f t="shared" si="37"/>
        <v>150</v>
      </c>
      <c r="G282" s="99">
        <v>150</v>
      </c>
      <c r="H282" s="99">
        <v>0</v>
      </c>
      <c r="I282" s="97">
        <f t="shared" si="46"/>
        <v>100</v>
      </c>
    </row>
    <row r="283" spans="1:9" s="6" customFormat="1" ht="41.25" customHeight="1" outlineLevel="1">
      <c r="A283" s="116" t="s">
        <v>365</v>
      </c>
      <c r="B283" s="96" t="s">
        <v>199</v>
      </c>
      <c r="C283" s="96" t="s">
        <v>21</v>
      </c>
      <c r="D283" s="89" t="s">
        <v>366</v>
      </c>
      <c r="E283" s="97">
        <f>E284</f>
        <v>1822.2</v>
      </c>
      <c r="F283" s="97">
        <f t="shared" si="37"/>
        <v>1574.4</v>
      </c>
      <c r="G283" s="97">
        <f>G284</f>
        <v>1574.4</v>
      </c>
      <c r="H283" s="97">
        <f>H284</f>
        <v>0</v>
      </c>
      <c r="I283" s="97">
        <f t="shared" si="46"/>
        <v>86.401053671386236</v>
      </c>
    </row>
    <row r="284" spans="1:9" s="6" customFormat="1" ht="21" customHeight="1" outlineLevel="1">
      <c r="A284" s="114" t="s">
        <v>176</v>
      </c>
      <c r="B284" s="96" t="s">
        <v>199</v>
      </c>
      <c r="C284" s="96" t="s">
        <v>21</v>
      </c>
      <c r="D284" s="89" t="s">
        <v>367</v>
      </c>
      <c r="E284" s="97">
        <v>1822.2</v>
      </c>
      <c r="F284" s="97">
        <f t="shared" si="37"/>
        <v>1574.4</v>
      </c>
      <c r="G284" s="99">
        <v>1574.4</v>
      </c>
      <c r="H284" s="99">
        <v>0</v>
      </c>
      <c r="I284" s="97">
        <f t="shared" si="46"/>
        <v>86.401053671386236</v>
      </c>
    </row>
    <row r="285" spans="1:9" s="6" customFormat="1" ht="42" customHeight="1" outlineLevel="1">
      <c r="A285" s="116" t="s">
        <v>368</v>
      </c>
      <c r="B285" s="96" t="s">
        <v>199</v>
      </c>
      <c r="C285" s="96" t="s">
        <v>21</v>
      </c>
      <c r="D285" s="89" t="s">
        <v>369</v>
      </c>
      <c r="E285" s="97">
        <f>E286</f>
        <v>2247</v>
      </c>
      <c r="F285" s="97">
        <f t="shared" si="37"/>
        <v>1749.6</v>
      </c>
      <c r="G285" s="97">
        <f>G286</f>
        <v>1749.6</v>
      </c>
      <c r="H285" s="97">
        <f>H286</f>
        <v>0</v>
      </c>
      <c r="I285" s="97">
        <f t="shared" si="46"/>
        <v>77.863818424566091</v>
      </c>
    </row>
    <row r="286" spans="1:9" s="6" customFormat="1" ht="21" customHeight="1" outlineLevel="1">
      <c r="A286" s="114" t="s">
        <v>176</v>
      </c>
      <c r="B286" s="96" t="s">
        <v>199</v>
      </c>
      <c r="C286" s="96" t="s">
        <v>21</v>
      </c>
      <c r="D286" s="89" t="s">
        <v>370</v>
      </c>
      <c r="E286" s="97">
        <v>2247</v>
      </c>
      <c r="F286" s="97">
        <f t="shared" si="37"/>
        <v>1749.6</v>
      </c>
      <c r="G286" s="99">
        <v>1749.6</v>
      </c>
      <c r="H286" s="99">
        <v>0</v>
      </c>
      <c r="I286" s="97">
        <f t="shared" si="46"/>
        <v>77.863818424566091</v>
      </c>
    </row>
    <row r="287" spans="1:9" s="6" customFormat="1" ht="65.25" customHeight="1" outlineLevel="1">
      <c r="A287" s="127" t="s">
        <v>371</v>
      </c>
      <c r="B287" s="96" t="s">
        <v>199</v>
      </c>
      <c r="C287" s="96" t="s">
        <v>21</v>
      </c>
      <c r="D287" s="92" t="s">
        <v>543</v>
      </c>
      <c r="E287" s="97">
        <f>E288+E290</f>
        <v>17141</v>
      </c>
      <c r="F287" s="97">
        <f t="shared" si="37"/>
        <v>15619.6</v>
      </c>
      <c r="G287" s="97">
        <f>G288+G290</f>
        <v>15619.6</v>
      </c>
      <c r="H287" s="97">
        <f>H288+H290</f>
        <v>0</v>
      </c>
      <c r="I287" s="97">
        <f t="shared" si="46"/>
        <v>91.124205122221582</v>
      </c>
    </row>
    <row r="288" spans="1:9" s="6" customFormat="1" ht="64.5" customHeight="1" outlineLevel="1">
      <c r="A288" s="114" t="s">
        <v>294</v>
      </c>
      <c r="B288" s="96" t="s">
        <v>199</v>
      </c>
      <c r="C288" s="96" t="s">
        <v>21</v>
      </c>
      <c r="D288" s="92" t="s">
        <v>597</v>
      </c>
      <c r="E288" s="97">
        <f t="shared" ref="E288:H288" si="47">E289</f>
        <v>16141</v>
      </c>
      <c r="F288" s="97">
        <f t="shared" si="37"/>
        <v>14770</v>
      </c>
      <c r="G288" s="98">
        <f t="shared" si="47"/>
        <v>14770</v>
      </c>
      <c r="H288" s="98">
        <f t="shared" si="47"/>
        <v>0</v>
      </c>
      <c r="I288" s="97">
        <f t="shared" si="46"/>
        <v>91.506102471965804</v>
      </c>
    </row>
    <row r="289" spans="1:9" s="6" customFormat="1" ht="15.75" outlineLevel="1">
      <c r="A289" s="127" t="s">
        <v>176</v>
      </c>
      <c r="B289" s="96" t="s">
        <v>199</v>
      </c>
      <c r="C289" s="96" t="s">
        <v>21</v>
      </c>
      <c r="D289" s="92" t="s">
        <v>598</v>
      </c>
      <c r="E289" s="97">
        <v>16141</v>
      </c>
      <c r="F289" s="97">
        <f t="shared" si="37"/>
        <v>14770</v>
      </c>
      <c r="G289" s="99">
        <v>14770</v>
      </c>
      <c r="H289" s="99">
        <v>0</v>
      </c>
      <c r="I289" s="97">
        <f t="shared" si="46"/>
        <v>91.506102471965804</v>
      </c>
    </row>
    <row r="290" spans="1:9" s="6" customFormat="1" ht="53.25" customHeight="1" outlineLevel="1">
      <c r="A290" s="114" t="s">
        <v>372</v>
      </c>
      <c r="B290" s="96" t="s">
        <v>199</v>
      </c>
      <c r="C290" s="96" t="s">
        <v>21</v>
      </c>
      <c r="D290" s="92" t="s">
        <v>599</v>
      </c>
      <c r="E290" s="97">
        <f>E291</f>
        <v>1000</v>
      </c>
      <c r="F290" s="97">
        <f t="shared" si="37"/>
        <v>849.6</v>
      </c>
      <c r="G290" s="97">
        <f>G291</f>
        <v>849.6</v>
      </c>
      <c r="H290" s="97">
        <f>H291</f>
        <v>0</v>
      </c>
      <c r="I290" s="97">
        <f t="shared" si="46"/>
        <v>84.960000000000008</v>
      </c>
    </row>
    <row r="291" spans="1:9" s="6" customFormat="1" ht="15.75" outlineLevel="1">
      <c r="A291" s="127" t="s">
        <v>176</v>
      </c>
      <c r="B291" s="96" t="s">
        <v>199</v>
      </c>
      <c r="C291" s="96" t="s">
        <v>21</v>
      </c>
      <c r="D291" s="92" t="s">
        <v>600</v>
      </c>
      <c r="E291" s="97">
        <v>1000</v>
      </c>
      <c r="F291" s="97">
        <f t="shared" si="37"/>
        <v>849.6</v>
      </c>
      <c r="G291" s="99">
        <v>849.6</v>
      </c>
      <c r="H291" s="99">
        <v>0</v>
      </c>
      <c r="I291" s="97">
        <f t="shared" si="46"/>
        <v>84.960000000000008</v>
      </c>
    </row>
    <row r="292" spans="1:9" s="6" customFormat="1" ht="47.25" outlineLevel="1">
      <c r="A292" s="126" t="s">
        <v>271</v>
      </c>
      <c r="B292" s="96" t="s">
        <v>199</v>
      </c>
      <c r="C292" s="96" t="s">
        <v>21</v>
      </c>
      <c r="D292" s="92" t="s">
        <v>376</v>
      </c>
      <c r="E292" s="97">
        <f>E293+E295</f>
        <v>17165</v>
      </c>
      <c r="F292" s="97">
        <f t="shared" si="37"/>
        <v>17025.8</v>
      </c>
      <c r="G292" s="97">
        <f>G293+G295</f>
        <v>768.2</v>
      </c>
      <c r="H292" s="97">
        <f>H293+H295</f>
        <v>16257.6</v>
      </c>
      <c r="I292" s="97">
        <f t="shared" si="46"/>
        <v>99.189047480337891</v>
      </c>
    </row>
    <row r="293" spans="1:9" s="6" customFormat="1" ht="31.5" outlineLevel="1">
      <c r="A293" s="127" t="s">
        <v>273</v>
      </c>
      <c r="B293" s="96" t="s">
        <v>199</v>
      </c>
      <c r="C293" s="96" t="s">
        <v>21</v>
      </c>
      <c r="D293" s="92" t="s">
        <v>601</v>
      </c>
      <c r="E293" s="97">
        <f>E294</f>
        <v>447.4</v>
      </c>
      <c r="F293" s="97">
        <f t="shared" si="37"/>
        <v>308.3</v>
      </c>
      <c r="G293" s="97">
        <f>G294</f>
        <v>308.3</v>
      </c>
      <c r="H293" s="97">
        <f>H294</f>
        <v>0</v>
      </c>
      <c r="I293" s="97">
        <f t="shared" si="46"/>
        <v>68.909253464461344</v>
      </c>
    </row>
    <row r="294" spans="1:9" s="6" customFormat="1" ht="15.75" outlineLevel="1">
      <c r="A294" s="127" t="s">
        <v>176</v>
      </c>
      <c r="B294" s="96" t="s">
        <v>199</v>
      </c>
      <c r="C294" s="96" t="s">
        <v>21</v>
      </c>
      <c r="D294" s="92" t="s">
        <v>602</v>
      </c>
      <c r="E294" s="97">
        <v>447.4</v>
      </c>
      <c r="F294" s="97">
        <f t="shared" si="37"/>
        <v>308.3</v>
      </c>
      <c r="G294" s="97">
        <v>308.3</v>
      </c>
      <c r="H294" s="97">
        <v>0</v>
      </c>
      <c r="I294" s="97">
        <f t="shared" si="46"/>
        <v>68.909253464461344</v>
      </c>
    </row>
    <row r="295" spans="1:9" s="6" customFormat="1" ht="78.75" outlineLevel="1">
      <c r="A295" s="114" t="s">
        <v>373</v>
      </c>
      <c r="B295" s="96" t="s">
        <v>199</v>
      </c>
      <c r="C295" s="96" t="s">
        <v>21</v>
      </c>
      <c r="D295" s="92" t="s">
        <v>377</v>
      </c>
      <c r="E295" s="97">
        <f>E296</f>
        <v>16717.599999999999</v>
      </c>
      <c r="F295" s="97">
        <f t="shared" si="37"/>
        <v>16717.5</v>
      </c>
      <c r="G295" s="97">
        <f>G296</f>
        <v>459.9</v>
      </c>
      <c r="H295" s="97">
        <f>H296</f>
        <v>16257.6</v>
      </c>
      <c r="I295" s="97">
        <f t="shared" si="46"/>
        <v>99.999401828013603</v>
      </c>
    </row>
    <row r="296" spans="1:9" s="6" customFormat="1" ht="39" customHeight="1" outlineLevel="1">
      <c r="A296" s="114" t="s">
        <v>374</v>
      </c>
      <c r="B296" s="96" t="s">
        <v>199</v>
      </c>
      <c r="C296" s="96" t="s">
        <v>21</v>
      </c>
      <c r="D296" s="90" t="s">
        <v>295</v>
      </c>
      <c r="E296" s="97">
        <v>16717.599999999999</v>
      </c>
      <c r="F296" s="97">
        <f t="shared" si="37"/>
        <v>16717.5</v>
      </c>
      <c r="G296" s="99">
        <v>459.9</v>
      </c>
      <c r="H296" s="99">
        <v>16257.6</v>
      </c>
      <c r="I296" s="97">
        <f t="shared" si="46"/>
        <v>99.999401828013603</v>
      </c>
    </row>
    <row r="297" spans="1:9" s="6" customFormat="1" ht="31.5" outlineLevel="1">
      <c r="A297" s="125" t="s">
        <v>57</v>
      </c>
      <c r="B297" s="91" t="s">
        <v>199</v>
      </c>
      <c r="C297" s="91" t="s">
        <v>22</v>
      </c>
      <c r="D297" s="95"/>
      <c r="E297" s="93">
        <f>E301+E298</f>
        <v>76793.5</v>
      </c>
      <c r="F297" s="93">
        <f t="shared" si="37"/>
        <v>76574.3</v>
      </c>
      <c r="G297" s="93">
        <f>G301+G298</f>
        <v>6494.5</v>
      </c>
      <c r="H297" s="93">
        <f>H301+H298</f>
        <v>70079.8</v>
      </c>
      <c r="I297" s="93">
        <f t="shared" si="46"/>
        <v>99.714559174930173</v>
      </c>
    </row>
    <row r="298" spans="1:9" s="6" customFormat="1" ht="47.25" outlineLevel="1">
      <c r="A298" s="114" t="s">
        <v>271</v>
      </c>
      <c r="B298" s="96" t="s">
        <v>199</v>
      </c>
      <c r="C298" s="96" t="s">
        <v>22</v>
      </c>
      <c r="D298" s="88" t="s">
        <v>376</v>
      </c>
      <c r="E298" s="97">
        <f>E299</f>
        <v>70000</v>
      </c>
      <c r="F298" s="97">
        <f t="shared" si="37"/>
        <v>70000</v>
      </c>
      <c r="G298" s="97">
        <f>G299</f>
        <v>0</v>
      </c>
      <c r="H298" s="97">
        <f>H299</f>
        <v>70000</v>
      </c>
      <c r="I298" s="97">
        <f t="shared" si="46"/>
        <v>100</v>
      </c>
    </row>
    <row r="299" spans="1:9" s="6" customFormat="1" ht="78.75" outlineLevel="1">
      <c r="A299" s="114" t="s">
        <v>373</v>
      </c>
      <c r="B299" s="96" t="s">
        <v>199</v>
      </c>
      <c r="C299" s="96" t="s">
        <v>22</v>
      </c>
      <c r="D299" s="88" t="s">
        <v>377</v>
      </c>
      <c r="E299" s="97">
        <f>E300</f>
        <v>70000</v>
      </c>
      <c r="F299" s="97">
        <f t="shared" ref="F299:F300" si="48">G299+H299</f>
        <v>70000</v>
      </c>
      <c r="G299" s="97">
        <f>G300</f>
        <v>0</v>
      </c>
      <c r="H299" s="97">
        <f>H300</f>
        <v>70000</v>
      </c>
      <c r="I299" s="97">
        <f t="shared" si="46"/>
        <v>100</v>
      </c>
    </row>
    <row r="300" spans="1:9" s="6" customFormat="1" ht="63" outlineLevel="1">
      <c r="A300" s="114" t="s">
        <v>375</v>
      </c>
      <c r="B300" s="96" t="s">
        <v>199</v>
      </c>
      <c r="C300" s="96" t="s">
        <v>22</v>
      </c>
      <c r="D300" s="88" t="s">
        <v>378</v>
      </c>
      <c r="E300" s="97">
        <v>70000</v>
      </c>
      <c r="F300" s="97">
        <f t="shared" si="48"/>
        <v>70000</v>
      </c>
      <c r="G300" s="98">
        <v>0</v>
      </c>
      <c r="H300" s="98">
        <v>70000</v>
      </c>
      <c r="I300" s="97">
        <f t="shared" si="46"/>
        <v>100</v>
      </c>
    </row>
    <row r="301" spans="1:9" s="3" customFormat="1" ht="15.75" outlineLevel="2">
      <c r="A301" s="127" t="s">
        <v>134</v>
      </c>
      <c r="B301" s="96" t="s">
        <v>199</v>
      </c>
      <c r="C301" s="96" t="s">
        <v>22</v>
      </c>
      <c r="D301" s="92" t="s">
        <v>238</v>
      </c>
      <c r="E301" s="97">
        <f>E303+E302</f>
        <v>6793.5</v>
      </c>
      <c r="F301" s="97">
        <f t="shared" ref="F301:F374" si="49">G301+H301</f>
        <v>6574.3</v>
      </c>
      <c r="G301" s="97">
        <f>G303+G302</f>
        <v>6494.5</v>
      </c>
      <c r="H301" s="97">
        <f>H303+H302</f>
        <v>79.8</v>
      </c>
      <c r="I301" s="97">
        <f t="shared" si="46"/>
        <v>96.773386325163756</v>
      </c>
    </row>
    <row r="302" spans="1:9" s="3" customFormat="1" ht="110.25" outlineLevel="2">
      <c r="A302" s="118" t="s">
        <v>379</v>
      </c>
      <c r="B302" s="96" t="s">
        <v>199</v>
      </c>
      <c r="C302" s="96" t="s">
        <v>22</v>
      </c>
      <c r="D302" s="92" t="s">
        <v>320</v>
      </c>
      <c r="E302" s="97">
        <v>79.8</v>
      </c>
      <c r="F302" s="97">
        <f t="shared" si="49"/>
        <v>79.8</v>
      </c>
      <c r="G302" s="97">
        <v>0</v>
      </c>
      <c r="H302" s="97">
        <v>79.8</v>
      </c>
      <c r="I302" s="97">
        <f t="shared" si="46"/>
        <v>100</v>
      </c>
    </row>
    <row r="303" spans="1:9" s="3" customFormat="1" ht="34.15" customHeight="1" outlineLevel="2">
      <c r="A303" s="126" t="s">
        <v>138</v>
      </c>
      <c r="B303" s="96" t="s">
        <v>199</v>
      </c>
      <c r="C303" s="96" t="s">
        <v>22</v>
      </c>
      <c r="D303" s="92" t="s">
        <v>239</v>
      </c>
      <c r="E303" s="97">
        <v>6713.7</v>
      </c>
      <c r="F303" s="97">
        <f t="shared" si="49"/>
        <v>6494.5</v>
      </c>
      <c r="G303" s="99">
        <v>6494.5</v>
      </c>
      <c r="H303" s="99">
        <v>0</v>
      </c>
      <c r="I303" s="97">
        <f t="shared" si="46"/>
        <v>96.73503433278222</v>
      </c>
    </row>
    <row r="304" spans="1:9" s="3" customFormat="1" ht="24.75" customHeight="1" outlineLevel="2">
      <c r="A304" s="113" t="s">
        <v>388</v>
      </c>
      <c r="B304" s="106" t="s">
        <v>199</v>
      </c>
      <c r="C304" s="91" t="s">
        <v>386</v>
      </c>
      <c r="D304" s="95"/>
      <c r="E304" s="93">
        <f>E305</f>
        <v>838.5</v>
      </c>
      <c r="F304" s="93">
        <f t="shared" si="49"/>
        <v>838.5</v>
      </c>
      <c r="G304" s="93">
        <f t="shared" ref="G304:H307" si="50">G305</f>
        <v>18.8</v>
      </c>
      <c r="H304" s="93">
        <f t="shared" si="50"/>
        <v>819.7</v>
      </c>
      <c r="I304" s="93">
        <f t="shared" si="46"/>
        <v>100</v>
      </c>
    </row>
    <row r="305" spans="1:9" s="3" customFormat="1" ht="34.15" customHeight="1" outlineLevel="2">
      <c r="A305" s="119" t="s">
        <v>380</v>
      </c>
      <c r="B305" s="106" t="s">
        <v>199</v>
      </c>
      <c r="C305" s="91" t="s">
        <v>387</v>
      </c>
      <c r="D305" s="95"/>
      <c r="E305" s="93">
        <f>E306</f>
        <v>838.5</v>
      </c>
      <c r="F305" s="93">
        <f t="shared" si="49"/>
        <v>838.5</v>
      </c>
      <c r="G305" s="93">
        <f t="shared" si="50"/>
        <v>18.8</v>
      </c>
      <c r="H305" s="93">
        <f t="shared" si="50"/>
        <v>819.7</v>
      </c>
      <c r="I305" s="93">
        <f t="shared" si="46"/>
        <v>100</v>
      </c>
    </row>
    <row r="306" spans="1:9" s="3" customFormat="1" ht="34.15" customHeight="1" outlineLevel="2">
      <c r="A306" s="116" t="s">
        <v>353</v>
      </c>
      <c r="B306" s="89" t="s">
        <v>199</v>
      </c>
      <c r="C306" s="96" t="s">
        <v>387</v>
      </c>
      <c r="D306" s="88" t="s">
        <v>383</v>
      </c>
      <c r="E306" s="97">
        <f>E307</f>
        <v>838.5</v>
      </c>
      <c r="F306" s="97">
        <f t="shared" si="49"/>
        <v>838.5</v>
      </c>
      <c r="G306" s="97">
        <f t="shared" si="50"/>
        <v>18.8</v>
      </c>
      <c r="H306" s="97">
        <f t="shared" si="50"/>
        <v>819.7</v>
      </c>
      <c r="I306" s="97">
        <f t="shared" si="46"/>
        <v>100</v>
      </c>
    </row>
    <row r="307" spans="1:9" s="3" customFormat="1" ht="102.75" customHeight="1" outlineLevel="2">
      <c r="A307" s="116" t="s">
        <v>381</v>
      </c>
      <c r="B307" s="89" t="s">
        <v>199</v>
      </c>
      <c r="C307" s="96" t="s">
        <v>387</v>
      </c>
      <c r="D307" s="88" t="s">
        <v>384</v>
      </c>
      <c r="E307" s="97">
        <f>E308</f>
        <v>838.5</v>
      </c>
      <c r="F307" s="97">
        <f t="shared" si="49"/>
        <v>838.5</v>
      </c>
      <c r="G307" s="97">
        <f t="shared" si="50"/>
        <v>18.8</v>
      </c>
      <c r="H307" s="97">
        <f t="shared" si="50"/>
        <v>819.7</v>
      </c>
      <c r="I307" s="97">
        <f t="shared" si="46"/>
        <v>100</v>
      </c>
    </row>
    <row r="308" spans="1:9" s="3" customFormat="1" ht="51.75" customHeight="1" outlineLevel="2">
      <c r="A308" s="114" t="s">
        <v>382</v>
      </c>
      <c r="B308" s="89" t="s">
        <v>199</v>
      </c>
      <c r="C308" s="96" t="s">
        <v>387</v>
      </c>
      <c r="D308" s="88" t="s">
        <v>385</v>
      </c>
      <c r="E308" s="97">
        <v>838.5</v>
      </c>
      <c r="F308" s="97">
        <f t="shared" si="49"/>
        <v>838.5</v>
      </c>
      <c r="G308" s="99">
        <v>18.8</v>
      </c>
      <c r="H308" s="99">
        <v>819.7</v>
      </c>
      <c r="I308" s="97">
        <f t="shared" si="46"/>
        <v>100</v>
      </c>
    </row>
    <row r="309" spans="1:9" s="3" customFormat="1" ht="27" customHeight="1" outlineLevel="2">
      <c r="A309" s="125" t="s">
        <v>118</v>
      </c>
      <c r="B309" s="91" t="s">
        <v>199</v>
      </c>
      <c r="C309" s="91" t="s">
        <v>36</v>
      </c>
      <c r="D309" s="95"/>
      <c r="E309" s="93">
        <f>E310</f>
        <v>800</v>
      </c>
      <c r="F309" s="93">
        <f t="shared" si="49"/>
        <v>789.6</v>
      </c>
      <c r="G309" s="93">
        <f>G310</f>
        <v>50</v>
      </c>
      <c r="H309" s="93">
        <f>H310</f>
        <v>739.6</v>
      </c>
      <c r="I309" s="93">
        <f t="shared" si="46"/>
        <v>98.7</v>
      </c>
    </row>
    <row r="310" spans="1:9" s="3" customFormat="1" ht="21.75" customHeight="1" outlineLevel="2">
      <c r="A310" s="125" t="s">
        <v>119</v>
      </c>
      <c r="B310" s="91" t="s">
        <v>199</v>
      </c>
      <c r="C310" s="91" t="s">
        <v>37</v>
      </c>
      <c r="D310" s="95"/>
      <c r="E310" s="93">
        <f>E311</f>
        <v>800</v>
      </c>
      <c r="F310" s="93">
        <f t="shared" si="49"/>
        <v>789.6</v>
      </c>
      <c r="G310" s="93">
        <f>G311</f>
        <v>50</v>
      </c>
      <c r="H310" s="93">
        <f>H311</f>
        <v>739.6</v>
      </c>
      <c r="I310" s="93">
        <f t="shared" si="46"/>
        <v>98.7</v>
      </c>
    </row>
    <row r="311" spans="1:9" s="3" customFormat="1" ht="30" customHeight="1" outlineLevel="2">
      <c r="A311" s="127" t="s">
        <v>134</v>
      </c>
      <c r="B311" s="96" t="s">
        <v>199</v>
      </c>
      <c r="C311" s="96" t="s">
        <v>37</v>
      </c>
      <c r="D311" s="92" t="s">
        <v>480</v>
      </c>
      <c r="E311" s="97">
        <f>E312+E313</f>
        <v>800</v>
      </c>
      <c r="F311" s="97">
        <f t="shared" si="49"/>
        <v>789.6</v>
      </c>
      <c r="G311" s="97">
        <f>G312+G313</f>
        <v>50</v>
      </c>
      <c r="H311" s="97">
        <f>H312+H313</f>
        <v>739.6</v>
      </c>
      <c r="I311" s="97">
        <f t="shared" si="46"/>
        <v>98.7</v>
      </c>
    </row>
    <row r="312" spans="1:9" s="3" customFormat="1" ht="71.25" customHeight="1" outlineLevel="2">
      <c r="A312" s="127" t="s">
        <v>187</v>
      </c>
      <c r="B312" s="96" t="s">
        <v>199</v>
      </c>
      <c r="C312" s="96" t="s">
        <v>37</v>
      </c>
      <c r="D312" s="92" t="s">
        <v>452</v>
      </c>
      <c r="E312" s="97">
        <v>750</v>
      </c>
      <c r="F312" s="97">
        <f t="shared" si="49"/>
        <v>739.6</v>
      </c>
      <c r="G312" s="99">
        <v>0</v>
      </c>
      <c r="H312" s="99">
        <v>739.6</v>
      </c>
      <c r="I312" s="97">
        <f t="shared" si="46"/>
        <v>98.613333333333344</v>
      </c>
    </row>
    <row r="313" spans="1:9" s="3" customFormat="1" ht="54.75" customHeight="1" outlineLevel="2">
      <c r="A313" s="126" t="s">
        <v>177</v>
      </c>
      <c r="B313" s="96" t="s">
        <v>199</v>
      </c>
      <c r="C313" s="96" t="s">
        <v>37</v>
      </c>
      <c r="D313" s="92" t="s">
        <v>453</v>
      </c>
      <c r="E313" s="97">
        <v>50</v>
      </c>
      <c r="F313" s="97">
        <f t="shared" si="49"/>
        <v>50</v>
      </c>
      <c r="G313" s="99">
        <v>50</v>
      </c>
      <c r="H313" s="99">
        <v>0</v>
      </c>
      <c r="I313" s="97">
        <f t="shared" si="46"/>
        <v>100</v>
      </c>
    </row>
    <row r="314" spans="1:9" s="3" customFormat="1" ht="34.15" customHeight="1" outlineLevel="2">
      <c r="A314" s="125" t="s">
        <v>191</v>
      </c>
      <c r="B314" s="91" t="s">
        <v>129</v>
      </c>
      <c r="C314" s="91"/>
      <c r="D314" s="95"/>
      <c r="E314" s="93">
        <f>E319+E355+E393+E387+E315</f>
        <v>127564.90000000001</v>
      </c>
      <c r="F314" s="93">
        <f t="shared" si="49"/>
        <v>124054</v>
      </c>
      <c r="G314" s="93">
        <f>G319+G355+G393+G387+G315</f>
        <v>105917.8</v>
      </c>
      <c r="H314" s="93">
        <f>H319+H355+H393+H387+H315</f>
        <v>18136.2</v>
      </c>
      <c r="I314" s="93">
        <f t="shared" si="46"/>
        <v>97.247753888412873</v>
      </c>
    </row>
    <row r="315" spans="1:9" s="3" customFormat="1" ht="22.5" customHeight="1" outlineLevel="2">
      <c r="A315" s="125" t="s">
        <v>121</v>
      </c>
      <c r="B315" s="91" t="s">
        <v>129</v>
      </c>
      <c r="C315" s="91" t="s">
        <v>9</v>
      </c>
      <c r="D315" s="95"/>
      <c r="E315" s="93">
        <f>E316</f>
        <v>65</v>
      </c>
      <c r="F315" s="93">
        <f t="shared" si="49"/>
        <v>65</v>
      </c>
      <c r="G315" s="93">
        <f t="shared" ref="G315:H317" si="51">G316</f>
        <v>65</v>
      </c>
      <c r="H315" s="93">
        <f t="shared" si="51"/>
        <v>0</v>
      </c>
      <c r="I315" s="93">
        <f t="shared" si="46"/>
        <v>100</v>
      </c>
    </row>
    <row r="316" spans="1:9" s="3" customFormat="1" ht="25.5" customHeight="1" outlineLevel="2">
      <c r="A316" s="125" t="s">
        <v>54</v>
      </c>
      <c r="B316" s="91" t="s">
        <v>129</v>
      </c>
      <c r="C316" s="91" t="s">
        <v>15</v>
      </c>
      <c r="D316" s="95"/>
      <c r="E316" s="93">
        <f>E317</f>
        <v>65</v>
      </c>
      <c r="F316" s="93">
        <f t="shared" si="49"/>
        <v>65</v>
      </c>
      <c r="G316" s="93">
        <f t="shared" si="51"/>
        <v>65</v>
      </c>
      <c r="H316" s="93">
        <f t="shared" si="51"/>
        <v>0</v>
      </c>
      <c r="I316" s="93">
        <f t="shared" si="46"/>
        <v>100</v>
      </c>
    </row>
    <row r="317" spans="1:9" s="3" customFormat="1" ht="24" customHeight="1" outlineLevel="2">
      <c r="A317" s="129" t="s">
        <v>134</v>
      </c>
      <c r="B317" s="96" t="s">
        <v>129</v>
      </c>
      <c r="C317" s="96" t="s">
        <v>15</v>
      </c>
      <c r="D317" s="88" t="s">
        <v>451</v>
      </c>
      <c r="E317" s="97">
        <f>E318</f>
        <v>65</v>
      </c>
      <c r="F317" s="97">
        <f t="shared" si="49"/>
        <v>65</v>
      </c>
      <c r="G317" s="97">
        <f t="shared" si="51"/>
        <v>65</v>
      </c>
      <c r="H317" s="97">
        <f t="shared" si="51"/>
        <v>0</v>
      </c>
      <c r="I317" s="97">
        <f t="shared" si="46"/>
        <v>100</v>
      </c>
    </row>
    <row r="318" spans="1:9" s="3" customFormat="1" ht="34.15" customHeight="1" outlineLevel="2">
      <c r="A318" s="127" t="s">
        <v>141</v>
      </c>
      <c r="B318" s="96" t="s">
        <v>129</v>
      </c>
      <c r="C318" s="96" t="s">
        <v>15</v>
      </c>
      <c r="D318" s="92" t="s">
        <v>454</v>
      </c>
      <c r="E318" s="97">
        <v>65</v>
      </c>
      <c r="F318" s="97">
        <f t="shared" si="49"/>
        <v>65</v>
      </c>
      <c r="G318" s="97">
        <v>65</v>
      </c>
      <c r="H318" s="97">
        <v>0</v>
      </c>
      <c r="I318" s="97">
        <f t="shared" si="46"/>
        <v>100</v>
      </c>
    </row>
    <row r="319" spans="1:9" s="3" customFormat="1" ht="15.75" outlineLevel="2">
      <c r="A319" s="125" t="s">
        <v>115</v>
      </c>
      <c r="B319" s="91" t="s">
        <v>129</v>
      </c>
      <c r="C319" s="91" t="s">
        <v>23</v>
      </c>
      <c r="D319" s="95"/>
      <c r="E319" s="93">
        <f>E320+E344</f>
        <v>51547.9</v>
      </c>
      <c r="F319" s="93">
        <f t="shared" si="49"/>
        <v>49590</v>
      </c>
      <c r="G319" s="94">
        <f>G320+G344</f>
        <v>41473</v>
      </c>
      <c r="H319" s="94">
        <f>H320+H344</f>
        <v>8117</v>
      </c>
      <c r="I319" s="93">
        <f t="shared" si="46"/>
        <v>96.201785135766926</v>
      </c>
    </row>
    <row r="320" spans="1:9" s="3" customFormat="1" ht="18.600000000000001" customHeight="1" outlineLevel="2">
      <c r="A320" s="125" t="s">
        <v>192</v>
      </c>
      <c r="B320" s="91" t="s">
        <v>129</v>
      </c>
      <c r="C320" s="91" t="s">
        <v>188</v>
      </c>
      <c r="D320" s="95"/>
      <c r="E320" s="109">
        <f>E321+E325+E332+E336+E341</f>
        <v>51370</v>
      </c>
      <c r="F320" s="93">
        <f t="shared" si="49"/>
        <v>49412.1</v>
      </c>
      <c r="G320" s="109">
        <f>G321+G325+G332+G336+G341</f>
        <v>41295.1</v>
      </c>
      <c r="H320" s="109">
        <f>H321+H325+H332+H336+H341</f>
        <v>8117</v>
      </c>
      <c r="I320" s="93">
        <f t="shared" si="46"/>
        <v>96.188631496982666</v>
      </c>
    </row>
    <row r="321" spans="1:10" s="37" customFormat="1" ht="34.15" customHeight="1" outlineLevel="2">
      <c r="A321" s="129" t="s">
        <v>226</v>
      </c>
      <c r="B321" s="96" t="s">
        <v>129</v>
      </c>
      <c r="C321" s="96" t="s">
        <v>188</v>
      </c>
      <c r="D321" s="105" t="s">
        <v>302</v>
      </c>
      <c r="E321" s="110">
        <f t="shared" ref="E321:H321" si="52">E322</f>
        <v>6</v>
      </c>
      <c r="F321" s="97">
        <f t="shared" si="49"/>
        <v>6</v>
      </c>
      <c r="G321" s="110">
        <f t="shared" si="52"/>
        <v>6</v>
      </c>
      <c r="H321" s="110">
        <f t="shared" si="52"/>
        <v>0</v>
      </c>
      <c r="I321" s="97">
        <f t="shared" si="46"/>
        <v>100</v>
      </c>
      <c r="J321" s="73"/>
    </row>
    <row r="322" spans="1:10" s="37" customFormat="1" ht="47.25" outlineLevel="2">
      <c r="A322" s="116" t="s">
        <v>234</v>
      </c>
      <c r="B322" s="96" t="s">
        <v>129</v>
      </c>
      <c r="C322" s="96" t="s">
        <v>188</v>
      </c>
      <c r="D322" s="88" t="s">
        <v>303</v>
      </c>
      <c r="E322" s="110">
        <f>E323</f>
        <v>6</v>
      </c>
      <c r="F322" s="97">
        <f t="shared" si="49"/>
        <v>6</v>
      </c>
      <c r="G322" s="110">
        <f>G323</f>
        <v>6</v>
      </c>
      <c r="H322" s="110">
        <f>H323</f>
        <v>0</v>
      </c>
      <c r="I322" s="97">
        <f t="shared" si="46"/>
        <v>100</v>
      </c>
      <c r="J322" s="73"/>
    </row>
    <row r="323" spans="1:10" s="37" customFormat="1" ht="31.5" outlineLevel="2">
      <c r="A323" s="116" t="s">
        <v>235</v>
      </c>
      <c r="B323" s="96" t="s">
        <v>129</v>
      </c>
      <c r="C323" s="96" t="s">
        <v>188</v>
      </c>
      <c r="D323" s="88" t="s">
        <v>236</v>
      </c>
      <c r="E323" s="110">
        <f>E324</f>
        <v>6</v>
      </c>
      <c r="F323" s="97">
        <f t="shared" si="49"/>
        <v>6</v>
      </c>
      <c r="G323" s="110">
        <f>G324</f>
        <v>6</v>
      </c>
      <c r="H323" s="110">
        <f>H324</f>
        <v>0</v>
      </c>
      <c r="I323" s="97">
        <f t="shared" si="46"/>
        <v>100</v>
      </c>
      <c r="J323" s="73"/>
    </row>
    <row r="324" spans="1:10" s="37" customFormat="1" ht="18.600000000000001" customHeight="1" outlineLevel="2">
      <c r="A324" s="116" t="s">
        <v>176</v>
      </c>
      <c r="B324" s="96" t="s">
        <v>129</v>
      </c>
      <c r="C324" s="96" t="s">
        <v>188</v>
      </c>
      <c r="D324" s="88" t="s">
        <v>237</v>
      </c>
      <c r="E324" s="110">
        <v>6</v>
      </c>
      <c r="F324" s="97">
        <f t="shared" si="49"/>
        <v>6</v>
      </c>
      <c r="G324" s="99">
        <v>6</v>
      </c>
      <c r="H324" s="99">
        <v>0</v>
      </c>
      <c r="I324" s="97">
        <f t="shared" si="46"/>
        <v>100</v>
      </c>
      <c r="J324" s="73"/>
    </row>
    <row r="325" spans="1:10" s="37" customFormat="1" ht="56.25" customHeight="1" outlineLevel="2">
      <c r="A325" s="127" t="s">
        <v>297</v>
      </c>
      <c r="B325" s="96" t="s">
        <v>129</v>
      </c>
      <c r="C325" s="96" t="s">
        <v>188</v>
      </c>
      <c r="D325" s="92" t="s">
        <v>427</v>
      </c>
      <c r="E325" s="97">
        <f t="shared" ref="E325:H325" si="53">E326</f>
        <v>39493.599999999999</v>
      </c>
      <c r="F325" s="97">
        <f t="shared" si="49"/>
        <v>37701.5</v>
      </c>
      <c r="G325" s="98">
        <f t="shared" si="53"/>
        <v>30185.699999999997</v>
      </c>
      <c r="H325" s="98">
        <f t="shared" si="53"/>
        <v>7515.8</v>
      </c>
      <c r="I325" s="97">
        <f t="shared" si="46"/>
        <v>95.462302752851102</v>
      </c>
    </row>
    <row r="326" spans="1:10" s="37" customFormat="1" ht="53.25" customHeight="1" outlineLevel="2">
      <c r="A326" s="130" t="s">
        <v>193</v>
      </c>
      <c r="B326" s="96" t="s">
        <v>129</v>
      </c>
      <c r="C326" s="96" t="s">
        <v>188</v>
      </c>
      <c r="D326" s="92" t="s">
        <v>428</v>
      </c>
      <c r="E326" s="97">
        <f>E327+E330</f>
        <v>39493.599999999999</v>
      </c>
      <c r="F326" s="97">
        <f t="shared" si="49"/>
        <v>37701.5</v>
      </c>
      <c r="G326" s="97">
        <f>G327+G330</f>
        <v>30185.699999999997</v>
      </c>
      <c r="H326" s="97">
        <f>H327+H330</f>
        <v>7515.8</v>
      </c>
      <c r="I326" s="97">
        <f t="shared" si="46"/>
        <v>95.462302752851102</v>
      </c>
    </row>
    <row r="327" spans="1:10" s="37" customFormat="1" ht="37.5" customHeight="1" outlineLevel="2">
      <c r="A327" s="127" t="s">
        <v>298</v>
      </c>
      <c r="B327" s="96" t="s">
        <v>129</v>
      </c>
      <c r="C327" s="96" t="s">
        <v>188</v>
      </c>
      <c r="D327" s="92" t="s">
        <v>429</v>
      </c>
      <c r="E327" s="97">
        <f>E329+E328</f>
        <v>34220.199999999997</v>
      </c>
      <c r="F327" s="97">
        <f t="shared" si="49"/>
        <v>32428.1</v>
      </c>
      <c r="G327" s="97">
        <f>G329+G328</f>
        <v>29922.1</v>
      </c>
      <c r="H327" s="97">
        <f>H329+H328</f>
        <v>2506</v>
      </c>
      <c r="I327" s="97">
        <f t="shared" si="46"/>
        <v>94.763034698803637</v>
      </c>
    </row>
    <row r="328" spans="1:10" s="37" customFormat="1" ht="37.5" customHeight="1" outlineLevel="2">
      <c r="A328" s="129" t="s">
        <v>397</v>
      </c>
      <c r="B328" s="96" t="s">
        <v>129</v>
      </c>
      <c r="C328" s="96" t="s">
        <v>188</v>
      </c>
      <c r="D328" s="92" t="s">
        <v>430</v>
      </c>
      <c r="E328" s="97">
        <v>2506</v>
      </c>
      <c r="F328" s="97">
        <f t="shared" si="49"/>
        <v>2506</v>
      </c>
      <c r="G328" s="97">
        <v>0</v>
      </c>
      <c r="H328" s="97">
        <v>2506</v>
      </c>
      <c r="I328" s="97">
        <f t="shared" si="46"/>
        <v>100</v>
      </c>
    </row>
    <row r="329" spans="1:10" s="37" customFormat="1" ht="18.600000000000001" customHeight="1" outlineLevel="2">
      <c r="A329" s="127" t="s">
        <v>176</v>
      </c>
      <c r="B329" s="96" t="s">
        <v>129</v>
      </c>
      <c r="C329" s="96" t="s">
        <v>188</v>
      </c>
      <c r="D329" s="92" t="s">
        <v>431</v>
      </c>
      <c r="E329" s="97">
        <v>31714.2</v>
      </c>
      <c r="F329" s="97">
        <f t="shared" si="49"/>
        <v>29922.1</v>
      </c>
      <c r="G329" s="99">
        <v>29922.1</v>
      </c>
      <c r="H329" s="99">
        <v>0</v>
      </c>
      <c r="I329" s="97">
        <f t="shared" si="46"/>
        <v>94.34921896185304</v>
      </c>
    </row>
    <row r="330" spans="1:10" s="37" customFormat="1" ht="67.5" customHeight="1" outlineLevel="2">
      <c r="A330" s="114" t="s">
        <v>398</v>
      </c>
      <c r="B330" s="96" t="s">
        <v>129</v>
      </c>
      <c r="C330" s="96" t="s">
        <v>188</v>
      </c>
      <c r="D330" s="92" t="s">
        <v>432</v>
      </c>
      <c r="E330" s="97">
        <f>E331</f>
        <v>5273.4</v>
      </c>
      <c r="F330" s="97">
        <f t="shared" si="49"/>
        <v>5273.4000000000005</v>
      </c>
      <c r="G330" s="97">
        <f>G331</f>
        <v>263.60000000000002</v>
      </c>
      <c r="H330" s="97">
        <f>H331</f>
        <v>5009.8</v>
      </c>
      <c r="I330" s="97">
        <f t="shared" si="46"/>
        <v>100.00000000000003</v>
      </c>
    </row>
    <row r="331" spans="1:10" s="37" customFormat="1" ht="18.600000000000001" customHeight="1" outlineLevel="2">
      <c r="A331" s="114" t="s">
        <v>399</v>
      </c>
      <c r="B331" s="96" t="s">
        <v>129</v>
      </c>
      <c r="C331" s="96" t="s">
        <v>188</v>
      </c>
      <c r="D331" s="92" t="s">
        <v>432</v>
      </c>
      <c r="E331" s="97">
        <v>5273.4</v>
      </c>
      <c r="F331" s="97">
        <f t="shared" si="49"/>
        <v>5273.4000000000005</v>
      </c>
      <c r="G331" s="99">
        <v>263.60000000000002</v>
      </c>
      <c r="H331" s="99">
        <v>5009.8</v>
      </c>
      <c r="I331" s="97">
        <f t="shared" si="46"/>
        <v>100.00000000000003</v>
      </c>
    </row>
    <row r="332" spans="1:10" s="3" customFormat="1" ht="50.25" customHeight="1" outlineLevel="2">
      <c r="A332" s="127" t="s">
        <v>299</v>
      </c>
      <c r="B332" s="96" t="s">
        <v>129</v>
      </c>
      <c r="C332" s="96" t="s">
        <v>188</v>
      </c>
      <c r="D332" s="92" t="s">
        <v>433</v>
      </c>
      <c r="E332" s="97">
        <f t="shared" ref="E332:H333" si="54">E333</f>
        <v>2155</v>
      </c>
      <c r="F332" s="97">
        <f t="shared" si="49"/>
        <v>2155</v>
      </c>
      <c r="G332" s="98">
        <f t="shared" si="54"/>
        <v>2155</v>
      </c>
      <c r="H332" s="98">
        <f t="shared" si="54"/>
        <v>0</v>
      </c>
      <c r="I332" s="97">
        <f t="shared" si="46"/>
        <v>100</v>
      </c>
    </row>
    <row r="333" spans="1:10" s="3" customFormat="1" ht="68.25" customHeight="1" outlineLevel="2">
      <c r="A333" s="127" t="s">
        <v>300</v>
      </c>
      <c r="B333" s="96" t="s">
        <v>129</v>
      </c>
      <c r="C333" s="96" t="s">
        <v>188</v>
      </c>
      <c r="D333" s="92" t="s">
        <v>434</v>
      </c>
      <c r="E333" s="97">
        <f t="shared" si="54"/>
        <v>2155</v>
      </c>
      <c r="F333" s="97">
        <f t="shared" si="49"/>
        <v>2155</v>
      </c>
      <c r="G333" s="98">
        <f t="shared" si="54"/>
        <v>2155</v>
      </c>
      <c r="H333" s="98">
        <f t="shared" si="54"/>
        <v>0</v>
      </c>
      <c r="I333" s="97">
        <f t="shared" si="46"/>
        <v>100</v>
      </c>
    </row>
    <row r="334" spans="1:10" s="3" customFormat="1" ht="64.150000000000006" customHeight="1" outlineLevel="2">
      <c r="A334" s="129" t="s">
        <v>301</v>
      </c>
      <c r="B334" s="96" t="s">
        <v>129</v>
      </c>
      <c r="C334" s="96" t="s">
        <v>188</v>
      </c>
      <c r="D334" s="92" t="s">
        <v>435</v>
      </c>
      <c r="E334" s="97">
        <f>E335</f>
        <v>2155</v>
      </c>
      <c r="F334" s="97">
        <f t="shared" si="49"/>
        <v>2155</v>
      </c>
      <c r="G334" s="97">
        <f>G335</f>
        <v>2155</v>
      </c>
      <c r="H334" s="97">
        <f>H335</f>
        <v>0</v>
      </c>
      <c r="I334" s="97">
        <f t="shared" si="46"/>
        <v>100</v>
      </c>
    </row>
    <row r="335" spans="1:10" s="37" customFormat="1" ht="18" customHeight="1" outlineLevel="2">
      <c r="A335" s="127" t="s">
        <v>176</v>
      </c>
      <c r="B335" s="96" t="s">
        <v>129</v>
      </c>
      <c r="C335" s="96" t="s">
        <v>188</v>
      </c>
      <c r="D335" s="92" t="s">
        <v>436</v>
      </c>
      <c r="E335" s="97">
        <v>2155</v>
      </c>
      <c r="F335" s="97">
        <f t="shared" si="49"/>
        <v>2155</v>
      </c>
      <c r="G335" s="99">
        <v>2155</v>
      </c>
      <c r="H335" s="99">
        <v>0</v>
      </c>
      <c r="I335" s="97">
        <f t="shared" si="46"/>
        <v>100</v>
      </c>
    </row>
    <row r="336" spans="1:10" s="37" customFormat="1" ht="36" customHeight="1" outlineLevel="2">
      <c r="A336" s="126" t="s">
        <v>211</v>
      </c>
      <c r="B336" s="96" t="s">
        <v>129</v>
      </c>
      <c r="C336" s="96" t="s">
        <v>188</v>
      </c>
      <c r="D336" s="89" t="s">
        <v>437</v>
      </c>
      <c r="E336" s="110">
        <f t="shared" ref="E336:H336" si="55">E337</f>
        <v>9515.4000000000015</v>
      </c>
      <c r="F336" s="97">
        <f t="shared" si="49"/>
        <v>9349.6</v>
      </c>
      <c r="G336" s="110">
        <f t="shared" si="55"/>
        <v>8848.4</v>
      </c>
      <c r="H336" s="110">
        <f t="shared" si="55"/>
        <v>501.2</v>
      </c>
      <c r="I336" s="97">
        <f t="shared" si="46"/>
        <v>98.257561426739798</v>
      </c>
    </row>
    <row r="337" spans="1:9" s="37" customFormat="1" ht="36" customHeight="1" outlineLevel="2">
      <c r="A337" s="126" t="s">
        <v>217</v>
      </c>
      <c r="B337" s="96" t="s">
        <v>129</v>
      </c>
      <c r="C337" s="96" t="s">
        <v>188</v>
      </c>
      <c r="D337" s="89" t="s">
        <v>438</v>
      </c>
      <c r="E337" s="110">
        <f>E338</f>
        <v>9515.4000000000015</v>
      </c>
      <c r="F337" s="97">
        <f t="shared" si="49"/>
        <v>9349.6</v>
      </c>
      <c r="G337" s="110">
        <f>G338</f>
        <v>8848.4</v>
      </c>
      <c r="H337" s="110">
        <f>H338</f>
        <v>501.2</v>
      </c>
      <c r="I337" s="97">
        <f t="shared" si="46"/>
        <v>98.257561426739798</v>
      </c>
    </row>
    <row r="338" spans="1:9" s="37" customFormat="1" ht="51.75" customHeight="1" outlineLevel="2">
      <c r="A338" s="127" t="s">
        <v>296</v>
      </c>
      <c r="B338" s="96" t="s">
        <v>129</v>
      </c>
      <c r="C338" s="96" t="s">
        <v>188</v>
      </c>
      <c r="D338" s="89" t="s">
        <v>439</v>
      </c>
      <c r="E338" s="110">
        <f>E340+E339</f>
        <v>9515.4000000000015</v>
      </c>
      <c r="F338" s="97">
        <f t="shared" si="49"/>
        <v>9349.6</v>
      </c>
      <c r="G338" s="110">
        <f>G340+G339</f>
        <v>8848.4</v>
      </c>
      <c r="H338" s="110">
        <f>H340+H339</f>
        <v>501.2</v>
      </c>
      <c r="I338" s="97">
        <f t="shared" si="46"/>
        <v>98.257561426739798</v>
      </c>
    </row>
    <row r="339" spans="1:9" s="37" customFormat="1" ht="39" customHeight="1" outlineLevel="2">
      <c r="A339" s="129" t="s">
        <v>397</v>
      </c>
      <c r="B339" s="96" t="s">
        <v>129</v>
      </c>
      <c r="C339" s="96" t="s">
        <v>188</v>
      </c>
      <c r="D339" s="92" t="s">
        <v>440</v>
      </c>
      <c r="E339" s="110">
        <v>501.2</v>
      </c>
      <c r="F339" s="97">
        <f t="shared" si="49"/>
        <v>501.2</v>
      </c>
      <c r="G339" s="110">
        <v>0</v>
      </c>
      <c r="H339" s="110">
        <v>501.2</v>
      </c>
      <c r="I339" s="97">
        <f t="shared" si="46"/>
        <v>100</v>
      </c>
    </row>
    <row r="340" spans="1:9" s="37" customFormat="1" ht="18" customHeight="1" outlineLevel="2">
      <c r="A340" s="114" t="s">
        <v>176</v>
      </c>
      <c r="B340" s="96" t="s">
        <v>129</v>
      </c>
      <c r="C340" s="96" t="s">
        <v>188</v>
      </c>
      <c r="D340" s="89" t="s">
        <v>441</v>
      </c>
      <c r="E340" s="110">
        <v>9014.2000000000007</v>
      </c>
      <c r="F340" s="97">
        <f t="shared" si="49"/>
        <v>8848.4</v>
      </c>
      <c r="G340" s="99">
        <v>8848.4</v>
      </c>
      <c r="H340" s="99">
        <v>0</v>
      </c>
      <c r="I340" s="97">
        <f t="shared" si="46"/>
        <v>98.160679816289843</v>
      </c>
    </row>
    <row r="341" spans="1:9" s="37" customFormat="1" ht="18" customHeight="1" outlineLevel="2">
      <c r="A341" s="126" t="s">
        <v>134</v>
      </c>
      <c r="B341" s="101" t="s">
        <v>129</v>
      </c>
      <c r="C341" s="101" t="s">
        <v>188</v>
      </c>
      <c r="D341" s="92" t="s">
        <v>238</v>
      </c>
      <c r="E341" s="110">
        <f>E342+E343</f>
        <v>200</v>
      </c>
      <c r="F341" s="97">
        <f t="shared" si="49"/>
        <v>200</v>
      </c>
      <c r="G341" s="110">
        <f>G342+G343</f>
        <v>100</v>
      </c>
      <c r="H341" s="110">
        <f>H342+H343</f>
        <v>100</v>
      </c>
      <c r="I341" s="97">
        <f t="shared" si="46"/>
        <v>100</v>
      </c>
    </row>
    <row r="342" spans="1:9" s="37" customFormat="1" ht="72.75" customHeight="1" outlineLevel="2">
      <c r="A342" s="126" t="s">
        <v>187</v>
      </c>
      <c r="B342" s="101" t="s">
        <v>129</v>
      </c>
      <c r="C342" s="101" t="s">
        <v>188</v>
      </c>
      <c r="D342" s="92" t="s">
        <v>241</v>
      </c>
      <c r="E342" s="110">
        <v>100</v>
      </c>
      <c r="F342" s="97">
        <f t="shared" si="49"/>
        <v>100</v>
      </c>
      <c r="G342" s="99">
        <v>0</v>
      </c>
      <c r="H342" s="99">
        <v>100</v>
      </c>
      <c r="I342" s="97">
        <f t="shared" si="46"/>
        <v>100</v>
      </c>
    </row>
    <row r="343" spans="1:9" s="37" customFormat="1" ht="55.5" customHeight="1" outlineLevel="2">
      <c r="A343" s="126" t="s">
        <v>177</v>
      </c>
      <c r="B343" s="101" t="s">
        <v>129</v>
      </c>
      <c r="C343" s="101" t="s">
        <v>188</v>
      </c>
      <c r="D343" s="92" t="s">
        <v>240</v>
      </c>
      <c r="E343" s="110">
        <v>100</v>
      </c>
      <c r="F343" s="97">
        <f t="shared" si="49"/>
        <v>100</v>
      </c>
      <c r="G343" s="99">
        <v>100</v>
      </c>
      <c r="H343" s="99">
        <v>0</v>
      </c>
      <c r="I343" s="97">
        <f t="shared" si="46"/>
        <v>100</v>
      </c>
    </row>
    <row r="344" spans="1:9" s="37" customFormat="1" ht="15.75" outlineLevel="2">
      <c r="A344" s="125" t="s">
        <v>202</v>
      </c>
      <c r="B344" s="91" t="s">
        <v>129</v>
      </c>
      <c r="C344" s="91" t="s">
        <v>26</v>
      </c>
      <c r="D344" s="95"/>
      <c r="E344" s="93">
        <f>E345</f>
        <v>177.9</v>
      </c>
      <c r="F344" s="93">
        <f t="shared" si="49"/>
        <v>177.9</v>
      </c>
      <c r="G344" s="94">
        <f>G345</f>
        <v>177.9</v>
      </c>
      <c r="H344" s="94">
        <f>H345</f>
        <v>0</v>
      </c>
      <c r="I344" s="93">
        <f t="shared" si="46"/>
        <v>100</v>
      </c>
    </row>
    <row r="345" spans="1:9" s="3" customFormat="1" ht="31.5" outlineLevel="2">
      <c r="A345" s="127" t="s">
        <v>211</v>
      </c>
      <c r="B345" s="96" t="s">
        <v>129</v>
      </c>
      <c r="C345" s="96" t="s">
        <v>26</v>
      </c>
      <c r="D345" s="89" t="s">
        <v>437</v>
      </c>
      <c r="E345" s="97">
        <f>E346+E349+E352</f>
        <v>177.9</v>
      </c>
      <c r="F345" s="93">
        <f t="shared" si="49"/>
        <v>177.9</v>
      </c>
      <c r="G345" s="98">
        <f>G346+G349+G352</f>
        <v>177.9</v>
      </c>
      <c r="H345" s="98">
        <f>H346+H349+H352</f>
        <v>0</v>
      </c>
      <c r="I345" s="97">
        <f t="shared" si="46"/>
        <v>100</v>
      </c>
    </row>
    <row r="346" spans="1:9" s="3" customFormat="1" ht="24.75" customHeight="1" outlineLevel="2">
      <c r="A346" s="127" t="s">
        <v>218</v>
      </c>
      <c r="B346" s="96" t="s">
        <v>129</v>
      </c>
      <c r="C346" s="96" t="s">
        <v>26</v>
      </c>
      <c r="D346" s="89" t="s">
        <v>442</v>
      </c>
      <c r="E346" s="97">
        <f>E347</f>
        <v>77.900000000000006</v>
      </c>
      <c r="F346" s="97">
        <f t="shared" si="49"/>
        <v>77.900000000000006</v>
      </c>
      <c r="G346" s="97">
        <f t="shared" ref="G346:H346" si="56">G347</f>
        <v>77.900000000000006</v>
      </c>
      <c r="H346" s="97">
        <f t="shared" si="56"/>
        <v>0</v>
      </c>
      <c r="I346" s="97">
        <f t="shared" si="46"/>
        <v>100</v>
      </c>
    </row>
    <row r="347" spans="1:9" s="3" customFormat="1" ht="50.25" customHeight="1" outlineLevel="2">
      <c r="A347" s="127" t="s">
        <v>304</v>
      </c>
      <c r="B347" s="96" t="s">
        <v>129</v>
      </c>
      <c r="C347" s="96" t="s">
        <v>26</v>
      </c>
      <c r="D347" s="89" t="s">
        <v>443</v>
      </c>
      <c r="E347" s="97">
        <f>E348</f>
        <v>77.900000000000006</v>
      </c>
      <c r="F347" s="97">
        <f t="shared" si="49"/>
        <v>77.900000000000006</v>
      </c>
      <c r="G347" s="98">
        <f>G348</f>
        <v>77.900000000000006</v>
      </c>
      <c r="H347" s="98">
        <f>H348</f>
        <v>0</v>
      </c>
      <c r="I347" s="97">
        <f t="shared" si="46"/>
        <v>100</v>
      </c>
    </row>
    <row r="348" spans="1:9" s="3" customFormat="1" ht="15.75" outlineLevel="2">
      <c r="A348" s="127" t="s">
        <v>176</v>
      </c>
      <c r="B348" s="96" t="s">
        <v>129</v>
      </c>
      <c r="C348" s="96" t="s">
        <v>26</v>
      </c>
      <c r="D348" s="92" t="s">
        <v>444</v>
      </c>
      <c r="E348" s="97">
        <v>77.900000000000006</v>
      </c>
      <c r="F348" s="97">
        <f t="shared" si="49"/>
        <v>77.900000000000006</v>
      </c>
      <c r="G348" s="99">
        <v>77.900000000000006</v>
      </c>
      <c r="H348" s="99">
        <v>0</v>
      </c>
      <c r="I348" s="97">
        <f t="shared" si="46"/>
        <v>100</v>
      </c>
    </row>
    <row r="349" spans="1:9" s="3" customFormat="1" ht="36.6" customHeight="1" outlineLevel="2">
      <c r="A349" s="127" t="s">
        <v>219</v>
      </c>
      <c r="B349" s="96" t="s">
        <v>129</v>
      </c>
      <c r="C349" s="96" t="s">
        <v>26</v>
      </c>
      <c r="D349" s="92" t="s">
        <v>445</v>
      </c>
      <c r="E349" s="97">
        <f t="shared" ref="E349:H350" si="57">E350</f>
        <v>80</v>
      </c>
      <c r="F349" s="97">
        <f t="shared" si="49"/>
        <v>80</v>
      </c>
      <c r="G349" s="97">
        <f t="shared" si="57"/>
        <v>80</v>
      </c>
      <c r="H349" s="97">
        <f t="shared" si="57"/>
        <v>0</v>
      </c>
      <c r="I349" s="97">
        <f t="shared" si="46"/>
        <v>100</v>
      </c>
    </row>
    <row r="350" spans="1:9" s="3" customFormat="1" ht="53.25" customHeight="1" outlineLevel="2">
      <c r="A350" s="127" t="s">
        <v>305</v>
      </c>
      <c r="B350" s="96" t="s">
        <v>129</v>
      </c>
      <c r="C350" s="96" t="s">
        <v>26</v>
      </c>
      <c r="D350" s="92" t="s">
        <v>446</v>
      </c>
      <c r="E350" s="97">
        <f t="shared" si="57"/>
        <v>80</v>
      </c>
      <c r="F350" s="97">
        <f t="shared" si="49"/>
        <v>80</v>
      </c>
      <c r="G350" s="97">
        <f t="shared" si="57"/>
        <v>80</v>
      </c>
      <c r="H350" s="97">
        <f t="shared" si="57"/>
        <v>0</v>
      </c>
      <c r="I350" s="97">
        <f t="shared" si="46"/>
        <v>100</v>
      </c>
    </row>
    <row r="351" spans="1:9" s="3" customFormat="1" ht="15.75" outlineLevel="2">
      <c r="A351" s="135" t="s">
        <v>176</v>
      </c>
      <c r="B351" s="96" t="s">
        <v>129</v>
      </c>
      <c r="C351" s="96" t="s">
        <v>26</v>
      </c>
      <c r="D351" s="92" t="s">
        <v>447</v>
      </c>
      <c r="E351" s="97">
        <v>80</v>
      </c>
      <c r="F351" s="97">
        <f t="shared" si="49"/>
        <v>80</v>
      </c>
      <c r="G351" s="99">
        <v>80</v>
      </c>
      <c r="H351" s="99">
        <v>0</v>
      </c>
      <c r="I351" s="97">
        <f t="shared" si="46"/>
        <v>100</v>
      </c>
    </row>
    <row r="352" spans="1:9" s="3" customFormat="1" ht="49.5" customHeight="1" outlineLevel="2">
      <c r="A352" s="126" t="s">
        <v>220</v>
      </c>
      <c r="B352" s="96" t="s">
        <v>129</v>
      </c>
      <c r="C352" s="96" t="s">
        <v>26</v>
      </c>
      <c r="D352" s="89" t="s">
        <v>448</v>
      </c>
      <c r="E352" s="97">
        <f>E353</f>
        <v>20</v>
      </c>
      <c r="F352" s="97">
        <f t="shared" si="49"/>
        <v>20</v>
      </c>
      <c r="G352" s="97">
        <f t="shared" ref="G352:H352" si="58">G353</f>
        <v>20</v>
      </c>
      <c r="H352" s="97">
        <f t="shared" si="58"/>
        <v>0</v>
      </c>
      <c r="I352" s="97">
        <f t="shared" si="46"/>
        <v>100</v>
      </c>
    </row>
    <row r="353" spans="1:9" s="3" customFormat="1" ht="82.5" customHeight="1" outlineLevel="2">
      <c r="A353" s="127" t="s">
        <v>306</v>
      </c>
      <c r="B353" s="96" t="s">
        <v>129</v>
      </c>
      <c r="C353" s="96" t="s">
        <v>26</v>
      </c>
      <c r="D353" s="89" t="s">
        <v>449</v>
      </c>
      <c r="E353" s="97">
        <f>E354</f>
        <v>20</v>
      </c>
      <c r="F353" s="97">
        <f t="shared" si="49"/>
        <v>20</v>
      </c>
      <c r="G353" s="98">
        <f>G354</f>
        <v>20</v>
      </c>
      <c r="H353" s="98">
        <f>H354</f>
        <v>0</v>
      </c>
      <c r="I353" s="97">
        <f t="shared" si="46"/>
        <v>100</v>
      </c>
    </row>
    <row r="354" spans="1:9" s="3" customFormat="1" ht="15.75" outlineLevel="2">
      <c r="A354" s="127" t="s">
        <v>176</v>
      </c>
      <c r="B354" s="96" t="s">
        <v>129</v>
      </c>
      <c r="C354" s="96" t="s">
        <v>26</v>
      </c>
      <c r="D354" s="92" t="s">
        <v>450</v>
      </c>
      <c r="E354" s="97">
        <v>20</v>
      </c>
      <c r="F354" s="97">
        <f t="shared" si="49"/>
        <v>20</v>
      </c>
      <c r="G354" s="99">
        <v>20</v>
      </c>
      <c r="H354" s="99">
        <v>0</v>
      </c>
      <c r="I354" s="97">
        <f t="shared" si="46"/>
        <v>100</v>
      </c>
    </row>
    <row r="355" spans="1:9" s="3" customFormat="1" ht="18" customHeight="1" outlineLevel="2">
      <c r="A355" s="125" t="s">
        <v>127</v>
      </c>
      <c r="B355" s="91" t="s">
        <v>129</v>
      </c>
      <c r="C355" s="91" t="s">
        <v>28</v>
      </c>
      <c r="D355" s="95"/>
      <c r="E355" s="93">
        <f>E356+E382</f>
        <v>41954.2</v>
      </c>
      <c r="F355" s="93">
        <f t="shared" si="49"/>
        <v>40646</v>
      </c>
      <c r="G355" s="94">
        <f>G356+G382</f>
        <v>33752.5</v>
      </c>
      <c r="H355" s="94">
        <f>H356+H382</f>
        <v>6893.5</v>
      </c>
      <c r="I355" s="93">
        <f t="shared" si="46"/>
        <v>96.881837813615817</v>
      </c>
    </row>
    <row r="356" spans="1:9" s="3" customFormat="1" ht="19.899999999999999" customHeight="1" outlineLevel="2">
      <c r="A356" s="124" t="s">
        <v>59</v>
      </c>
      <c r="B356" s="91" t="s">
        <v>129</v>
      </c>
      <c r="C356" s="91" t="s">
        <v>29</v>
      </c>
      <c r="D356" s="95"/>
      <c r="E356" s="93">
        <f>E357+E361</f>
        <v>33188.5</v>
      </c>
      <c r="F356" s="93">
        <f t="shared" si="49"/>
        <v>31908.1</v>
      </c>
      <c r="G356" s="94">
        <f>G357+G361</f>
        <v>25082.5</v>
      </c>
      <c r="H356" s="94">
        <f>H357+H361</f>
        <v>6825.6</v>
      </c>
      <c r="I356" s="93">
        <f t="shared" ref="I356:I438" si="59">F356/E356*100</f>
        <v>96.142037151422926</v>
      </c>
    </row>
    <row r="357" spans="1:9" s="3" customFormat="1" ht="22.9" customHeight="1" outlineLevel="2">
      <c r="A357" s="129" t="s">
        <v>134</v>
      </c>
      <c r="B357" s="96" t="s">
        <v>129</v>
      </c>
      <c r="C357" s="96" t="s">
        <v>29</v>
      </c>
      <c r="D357" s="92" t="s">
        <v>451</v>
      </c>
      <c r="E357" s="97">
        <f>E358+E359+E360</f>
        <v>508.3</v>
      </c>
      <c r="F357" s="97">
        <f t="shared" si="49"/>
        <v>504.90000000000003</v>
      </c>
      <c r="G357" s="97">
        <f>G358+G359+G360</f>
        <v>357.90000000000003</v>
      </c>
      <c r="H357" s="97">
        <f>H358+H359+H360</f>
        <v>147</v>
      </c>
      <c r="I357" s="97">
        <f t="shared" si="59"/>
        <v>99.331103678929765</v>
      </c>
    </row>
    <row r="358" spans="1:9" s="3" customFormat="1" ht="64.900000000000006" customHeight="1" outlineLevel="2">
      <c r="A358" s="127" t="s">
        <v>187</v>
      </c>
      <c r="B358" s="96" t="s">
        <v>129</v>
      </c>
      <c r="C358" s="96" t="s">
        <v>29</v>
      </c>
      <c r="D358" s="92" t="s">
        <v>452</v>
      </c>
      <c r="E358" s="97">
        <v>150</v>
      </c>
      <c r="F358" s="97">
        <f t="shared" si="49"/>
        <v>147</v>
      </c>
      <c r="G358" s="99">
        <v>0</v>
      </c>
      <c r="H358" s="99">
        <v>147</v>
      </c>
      <c r="I358" s="97">
        <f t="shared" si="59"/>
        <v>98</v>
      </c>
    </row>
    <row r="359" spans="1:9" s="3" customFormat="1" ht="48" customHeight="1" outlineLevel="2">
      <c r="A359" s="126" t="s">
        <v>177</v>
      </c>
      <c r="B359" s="96" t="s">
        <v>129</v>
      </c>
      <c r="C359" s="96" t="s">
        <v>29</v>
      </c>
      <c r="D359" s="92" t="s">
        <v>453</v>
      </c>
      <c r="E359" s="97">
        <v>300</v>
      </c>
      <c r="F359" s="97">
        <f t="shared" si="49"/>
        <v>299.60000000000002</v>
      </c>
      <c r="G359" s="99">
        <v>299.60000000000002</v>
      </c>
      <c r="H359" s="99">
        <v>0</v>
      </c>
      <c r="I359" s="97">
        <f t="shared" si="59"/>
        <v>99.866666666666674</v>
      </c>
    </row>
    <row r="360" spans="1:9" s="3" customFormat="1" ht="41.25" customHeight="1" outlineLevel="2">
      <c r="A360" s="127" t="s">
        <v>141</v>
      </c>
      <c r="B360" s="96" t="s">
        <v>129</v>
      </c>
      <c r="C360" s="96" t="s">
        <v>29</v>
      </c>
      <c r="D360" s="92" t="s">
        <v>454</v>
      </c>
      <c r="E360" s="97">
        <v>58.3</v>
      </c>
      <c r="F360" s="97">
        <f t="shared" si="49"/>
        <v>58.3</v>
      </c>
      <c r="G360" s="99">
        <v>58.3</v>
      </c>
      <c r="H360" s="99">
        <v>0</v>
      </c>
      <c r="I360" s="97">
        <f t="shared" si="59"/>
        <v>100</v>
      </c>
    </row>
    <row r="361" spans="1:9" s="3" customFormat="1" ht="49.5" customHeight="1" outlineLevel="2">
      <c r="A361" s="127" t="s">
        <v>297</v>
      </c>
      <c r="B361" s="96" t="s">
        <v>129</v>
      </c>
      <c r="C361" s="96" t="s">
        <v>29</v>
      </c>
      <c r="D361" s="92" t="s">
        <v>427</v>
      </c>
      <c r="E361" s="97">
        <f>E362+E366+E370+E375+E378</f>
        <v>32680.2</v>
      </c>
      <c r="F361" s="97">
        <f t="shared" si="49"/>
        <v>31403.199999999997</v>
      </c>
      <c r="G361" s="97">
        <f>G362+G366+G370+G375+G378</f>
        <v>24724.6</v>
      </c>
      <c r="H361" s="97">
        <f>H362+H366+H370+H375+H378</f>
        <v>6678.6</v>
      </c>
      <c r="I361" s="97">
        <f t="shared" si="59"/>
        <v>96.092435174815321</v>
      </c>
    </row>
    <row r="362" spans="1:9" s="6" customFormat="1" ht="34.5" customHeight="1" outlineLevel="2">
      <c r="A362" s="130" t="s">
        <v>3</v>
      </c>
      <c r="B362" s="96" t="s">
        <v>129</v>
      </c>
      <c r="C362" s="96" t="s">
        <v>29</v>
      </c>
      <c r="D362" s="92" t="s">
        <v>455</v>
      </c>
      <c r="E362" s="97">
        <f>E363</f>
        <v>22870.6</v>
      </c>
      <c r="F362" s="97">
        <f t="shared" si="49"/>
        <v>21944.399999999998</v>
      </c>
      <c r="G362" s="97">
        <f>G363</f>
        <v>17447.099999999999</v>
      </c>
      <c r="H362" s="97">
        <f>H363</f>
        <v>4497.3</v>
      </c>
      <c r="I362" s="97">
        <f t="shared" si="59"/>
        <v>95.950259284846041</v>
      </c>
    </row>
    <row r="363" spans="1:9" s="3" customFormat="1" ht="63.75" customHeight="1" outlineLevel="3">
      <c r="A363" s="127" t="s">
        <v>307</v>
      </c>
      <c r="B363" s="96" t="s">
        <v>129</v>
      </c>
      <c r="C363" s="96" t="s">
        <v>29</v>
      </c>
      <c r="D363" s="92" t="s">
        <v>456</v>
      </c>
      <c r="E363" s="97">
        <f>E365+E364</f>
        <v>22870.6</v>
      </c>
      <c r="F363" s="97">
        <f t="shared" si="49"/>
        <v>21944.399999999998</v>
      </c>
      <c r="G363" s="97">
        <f>G365+G364</f>
        <v>17447.099999999999</v>
      </c>
      <c r="H363" s="97">
        <f>H365+H364</f>
        <v>4497.3</v>
      </c>
      <c r="I363" s="97">
        <f t="shared" si="59"/>
        <v>95.950259284846041</v>
      </c>
    </row>
    <row r="364" spans="1:9" s="3" customFormat="1" ht="36.75" customHeight="1" outlineLevel="3">
      <c r="A364" s="129" t="s">
        <v>397</v>
      </c>
      <c r="B364" s="96" t="s">
        <v>129</v>
      </c>
      <c r="C364" s="96" t="s">
        <v>29</v>
      </c>
      <c r="D364" s="92" t="s">
        <v>457</v>
      </c>
      <c r="E364" s="97">
        <v>4497.3</v>
      </c>
      <c r="F364" s="97">
        <f t="shared" si="49"/>
        <v>4497.3</v>
      </c>
      <c r="G364" s="97">
        <v>0</v>
      </c>
      <c r="H364" s="97">
        <v>4497.3</v>
      </c>
      <c r="I364" s="97">
        <f t="shared" si="59"/>
        <v>100</v>
      </c>
    </row>
    <row r="365" spans="1:9" s="6" customFormat="1" ht="22.5" customHeight="1" outlineLevel="3">
      <c r="A365" s="127" t="s">
        <v>176</v>
      </c>
      <c r="B365" s="96" t="s">
        <v>129</v>
      </c>
      <c r="C365" s="96" t="s">
        <v>29</v>
      </c>
      <c r="D365" s="92" t="s">
        <v>458</v>
      </c>
      <c r="E365" s="97">
        <v>18373.3</v>
      </c>
      <c r="F365" s="97">
        <f t="shared" si="49"/>
        <v>17447.099999999999</v>
      </c>
      <c r="G365" s="99">
        <v>17447.099999999999</v>
      </c>
      <c r="H365" s="99">
        <v>0</v>
      </c>
      <c r="I365" s="97">
        <f t="shared" si="59"/>
        <v>94.958989403101242</v>
      </c>
    </row>
    <row r="366" spans="1:9" s="3" customFormat="1" ht="31.5" outlineLevel="3">
      <c r="A366" s="127" t="s">
        <v>4</v>
      </c>
      <c r="B366" s="96" t="s">
        <v>129</v>
      </c>
      <c r="C366" s="96" t="s">
        <v>29</v>
      </c>
      <c r="D366" s="92" t="s">
        <v>459</v>
      </c>
      <c r="E366" s="97">
        <f>E367</f>
        <v>4010.2000000000003</v>
      </c>
      <c r="F366" s="97">
        <f t="shared" si="49"/>
        <v>3845.2000000000003</v>
      </c>
      <c r="G366" s="97">
        <f>G367</f>
        <v>2994.3</v>
      </c>
      <c r="H366" s="97">
        <f>H367</f>
        <v>850.9</v>
      </c>
      <c r="I366" s="97">
        <f t="shared" si="59"/>
        <v>95.885491995411698</v>
      </c>
    </row>
    <row r="367" spans="1:9" s="3" customFormat="1" ht="31.5" outlineLevel="3">
      <c r="A367" s="127" t="s">
        <v>0</v>
      </c>
      <c r="B367" s="96" t="s">
        <v>129</v>
      </c>
      <c r="C367" s="96" t="s">
        <v>29</v>
      </c>
      <c r="D367" s="92" t="s">
        <v>460</v>
      </c>
      <c r="E367" s="97">
        <f>E369+E368</f>
        <v>4010.2000000000003</v>
      </c>
      <c r="F367" s="97">
        <f t="shared" si="49"/>
        <v>3845.2000000000003</v>
      </c>
      <c r="G367" s="97">
        <f>G369+G368</f>
        <v>2994.3</v>
      </c>
      <c r="H367" s="97">
        <f>H369+H368</f>
        <v>850.9</v>
      </c>
      <c r="I367" s="97">
        <f t="shared" si="59"/>
        <v>95.885491995411698</v>
      </c>
    </row>
    <row r="368" spans="1:9" s="3" customFormat="1" ht="31.5" outlineLevel="3">
      <c r="A368" s="129" t="s">
        <v>397</v>
      </c>
      <c r="B368" s="96" t="s">
        <v>129</v>
      </c>
      <c r="C368" s="96" t="s">
        <v>29</v>
      </c>
      <c r="D368" s="92" t="s">
        <v>461</v>
      </c>
      <c r="E368" s="97">
        <v>850.9</v>
      </c>
      <c r="F368" s="97">
        <f t="shared" si="49"/>
        <v>850.9</v>
      </c>
      <c r="G368" s="97">
        <v>0</v>
      </c>
      <c r="H368" s="97">
        <v>850.9</v>
      </c>
      <c r="I368" s="97">
        <f t="shared" si="59"/>
        <v>100</v>
      </c>
    </row>
    <row r="369" spans="1:9" s="3" customFormat="1" ht="17.45" customHeight="1" outlineLevel="2">
      <c r="A369" s="127" t="s">
        <v>176</v>
      </c>
      <c r="B369" s="96" t="s">
        <v>129</v>
      </c>
      <c r="C369" s="96" t="s">
        <v>29</v>
      </c>
      <c r="D369" s="92" t="s">
        <v>462</v>
      </c>
      <c r="E369" s="97">
        <v>3159.3</v>
      </c>
      <c r="F369" s="97">
        <f t="shared" si="49"/>
        <v>2994.3</v>
      </c>
      <c r="G369" s="97">
        <v>2994.3</v>
      </c>
      <c r="H369" s="99">
        <v>0</v>
      </c>
      <c r="I369" s="97">
        <f t="shared" si="59"/>
        <v>94.777324090779601</v>
      </c>
    </row>
    <row r="370" spans="1:9" s="3" customFormat="1" ht="31.5" outlineLevel="3">
      <c r="A370" s="127" t="s">
        <v>5</v>
      </c>
      <c r="B370" s="96" t="s">
        <v>129</v>
      </c>
      <c r="C370" s="96" t="s">
        <v>29</v>
      </c>
      <c r="D370" s="92" t="s">
        <v>463</v>
      </c>
      <c r="E370" s="97">
        <f>E371</f>
        <v>4876.1000000000004</v>
      </c>
      <c r="F370" s="97">
        <f t="shared" si="49"/>
        <v>4742.3999999999996</v>
      </c>
      <c r="G370" s="98">
        <f>G371</f>
        <v>3482</v>
      </c>
      <c r="H370" s="98">
        <f>H371</f>
        <v>1260.4000000000001</v>
      </c>
      <c r="I370" s="97">
        <f t="shared" si="59"/>
        <v>97.258054592809813</v>
      </c>
    </row>
    <row r="371" spans="1:9" s="3" customFormat="1" ht="31.5" outlineLevel="3">
      <c r="A371" s="127" t="s">
        <v>1</v>
      </c>
      <c r="B371" s="96" t="s">
        <v>129</v>
      </c>
      <c r="C371" s="96" t="s">
        <v>29</v>
      </c>
      <c r="D371" s="92" t="s">
        <v>464</v>
      </c>
      <c r="E371" s="97">
        <f>E373+E372+E374</f>
        <v>4876.1000000000004</v>
      </c>
      <c r="F371" s="97">
        <f t="shared" si="49"/>
        <v>4742.3999999999996</v>
      </c>
      <c r="G371" s="97">
        <f>G373+G372+G374</f>
        <v>3482</v>
      </c>
      <c r="H371" s="97">
        <f>H373+H372+H374</f>
        <v>1260.4000000000001</v>
      </c>
      <c r="I371" s="97">
        <f t="shared" si="59"/>
        <v>97.258054592809813</v>
      </c>
    </row>
    <row r="372" spans="1:9" s="3" customFormat="1" ht="31.5" outlineLevel="3">
      <c r="A372" s="129" t="s">
        <v>397</v>
      </c>
      <c r="B372" s="96" t="s">
        <v>129</v>
      </c>
      <c r="C372" s="96" t="s">
        <v>29</v>
      </c>
      <c r="D372" s="92" t="s">
        <v>465</v>
      </c>
      <c r="E372" s="97">
        <v>972.4</v>
      </c>
      <c r="F372" s="97">
        <f t="shared" si="49"/>
        <v>972.4</v>
      </c>
      <c r="G372" s="97">
        <v>0</v>
      </c>
      <c r="H372" s="97">
        <v>972.4</v>
      </c>
      <c r="I372" s="97">
        <f t="shared" si="59"/>
        <v>100</v>
      </c>
    </row>
    <row r="373" spans="1:9" s="3" customFormat="1" ht="20.45" customHeight="1" outlineLevel="3">
      <c r="A373" s="127" t="s">
        <v>176</v>
      </c>
      <c r="B373" s="96" t="s">
        <v>129</v>
      </c>
      <c r="C373" s="96" t="s">
        <v>29</v>
      </c>
      <c r="D373" s="92" t="s">
        <v>466</v>
      </c>
      <c r="E373" s="97">
        <v>3583.6</v>
      </c>
      <c r="F373" s="97">
        <f t="shared" si="49"/>
        <v>3449.9</v>
      </c>
      <c r="G373" s="97">
        <v>3449.9</v>
      </c>
      <c r="H373" s="99">
        <v>0</v>
      </c>
      <c r="I373" s="97">
        <f t="shared" si="59"/>
        <v>96.26911485656882</v>
      </c>
    </row>
    <row r="374" spans="1:9" s="3" customFormat="1" ht="83.25" customHeight="1" outlineLevel="3">
      <c r="A374" s="114" t="s">
        <v>401</v>
      </c>
      <c r="B374" s="96" t="s">
        <v>129</v>
      </c>
      <c r="C374" s="96" t="s">
        <v>29</v>
      </c>
      <c r="D374" s="88" t="s">
        <v>402</v>
      </c>
      <c r="E374" s="97">
        <v>320.10000000000002</v>
      </c>
      <c r="F374" s="97">
        <f t="shared" si="49"/>
        <v>320.10000000000002</v>
      </c>
      <c r="G374" s="97">
        <v>32.1</v>
      </c>
      <c r="H374" s="99">
        <v>288</v>
      </c>
      <c r="I374" s="97">
        <f t="shared" si="59"/>
        <v>100</v>
      </c>
    </row>
    <row r="375" spans="1:9" s="3" customFormat="1" ht="31.5" outlineLevel="3">
      <c r="A375" s="127" t="s">
        <v>6</v>
      </c>
      <c r="B375" s="96" t="s">
        <v>129</v>
      </c>
      <c r="C375" s="96" t="s">
        <v>29</v>
      </c>
      <c r="D375" s="92" t="s">
        <v>467</v>
      </c>
      <c r="E375" s="97">
        <f t="shared" ref="E375:H376" si="60">E376</f>
        <v>596.20000000000005</v>
      </c>
      <c r="F375" s="97">
        <f t="shared" ref="F375:F443" si="61">G375+H375</f>
        <v>557</v>
      </c>
      <c r="G375" s="98">
        <f t="shared" si="60"/>
        <v>557</v>
      </c>
      <c r="H375" s="98">
        <f t="shared" si="60"/>
        <v>0</v>
      </c>
      <c r="I375" s="97">
        <f t="shared" si="59"/>
        <v>93.425025159342496</v>
      </c>
    </row>
    <row r="376" spans="1:9" s="3" customFormat="1" ht="47.25" outlineLevel="3">
      <c r="A376" s="127" t="s">
        <v>308</v>
      </c>
      <c r="B376" s="96" t="s">
        <v>129</v>
      </c>
      <c r="C376" s="96" t="s">
        <v>29</v>
      </c>
      <c r="D376" s="92" t="s">
        <v>468</v>
      </c>
      <c r="E376" s="97">
        <f t="shared" si="60"/>
        <v>596.20000000000005</v>
      </c>
      <c r="F376" s="97">
        <f t="shared" si="61"/>
        <v>557</v>
      </c>
      <c r="G376" s="98">
        <f t="shared" si="60"/>
        <v>557</v>
      </c>
      <c r="H376" s="98">
        <f t="shared" si="60"/>
        <v>0</v>
      </c>
      <c r="I376" s="97">
        <f t="shared" si="59"/>
        <v>93.425025159342496</v>
      </c>
    </row>
    <row r="377" spans="1:9" s="3" customFormat="1" ht="15.75" outlineLevel="3">
      <c r="A377" s="127" t="s">
        <v>176</v>
      </c>
      <c r="B377" s="96" t="s">
        <v>129</v>
      </c>
      <c r="C377" s="96" t="s">
        <v>29</v>
      </c>
      <c r="D377" s="92" t="s">
        <v>469</v>
      </c>
      <c r="E377" s="97">
        <v>596.20000000000005</v>
      </c>
      <c r="F377" s="97">
        <f t="shared" si="61"/>
        <v>557</v>
      </c>
      <c r="G377" s="97">
        <v>557</v>
      </c>
      <c r="H377" s="99">
        <v>0</v>
      </c>
      <c r="I377" s="97">
        <f t="shared" si="59"/>
        <v>93.425025159342496</v>
      </c>
    </row>
    <row r="378" spans="1:9" s="3" customFormat="1" ht="31.5" outlineLevel="3">
      <c r="A378" s="126" t="s">
        <v>425</v>
      </c>
      <c r="B378" s="96" t="s">
        <v>129</v>
      </c>
      <c r="C378" s="96" t="s">
        <v>29</v>
      </c>
      <c r="D378" s="92" t="s">
        <v>470</v>
      </c>
      <c r="E378" s="97">
        <f>E379</f>
        <v>327.10000000000002</v>
      </c>
      <c r="F378" s="97">
        <f t="shared" si="61"/>
        <v>314.2</v>
      </c>
      <c r="G378" s="97">
        <f>G379</f>
        <v>244.2</v>
      </c>
      <c r="H378" s="97">
        <f>H379</f>
        <v>70</v>
      </c>
      <c r="I378" s="97">
        <f t="shared" si="59"/>
        <v>96.056251910730651</v>
      </c>
    </row>
    <row r="379" spans="1:9" s="3" customFormat="1" ht="47.25" outlineLevel="3">
      <c r="A379" s="127" t="s">
        <v>309</v>
      </c>
      <c r="B379" s="96" t="s">
        <v>129</v>
      </c>
      <c r="C379" s="96" t="s">
        <v>29</v>
      </c>
      <c r="D379" s="92" t="s">
        <v>471</v>
      </c>
      <c r="E379" s="97">
        <f>E380+E381</f>
        <v>327.10000000000002</v>
      </c>
      <c r="F379" s="97">
        <f t="shared" si="61"/>
        <v>314.2</v>
      </c>
      <c r="G379" s="97">
        <f>G380+G381</f>
        <v>244.2</v>
      </c>
      <c r="H379" s="97">
        <f>H380+H381</f>
        <v>70</v>
      </c>
      <c r="I379" s="97">
        <f t="shared" si="59"/>
        <v>96.056251910730651</v>
      </c>
    </row>
    <row r="380" spans="1:9" s="3" customFormat="1" ht="15.75" outlineLevel="3">
      <c r="A380" s="126" t="s">
        <v>176</v>
      </c>
      <c r="B380" s="96" t="s">
        <v>129</v>
      </c>
      <c r="C380" s="96" t="s">
        <v>29</v>
      </c>
      <c r="D380" s="92" t="s">
        <v>472</v>
      </c>
      <c r="E380" s="97">
        <v>70</v>
      </c>
      <c r="F380" s="97">
        <f t="shared" si="61"/>
        <v>70</v>
      </c>
      <c r="G380" s="97">
        <v>0</v>
      </c>
      <c r="H380" s="99">
        <v>70</v>
      </c>
      <c r="I380" s="97">
        <f t="shared" si="59"/>
        <v>100</v>
      </c>
    </row>
    <row r="381" spans="1:9" s="3" customFormat="1" ht="15.75" outlineLevel="3">
      <c r="A381" s="126" t="s">
        <v>176</v>
      </c>
      <c r="B381" s="96" t="s">
        <v>129</v>
      </c>
      <c r="C381" s="96" t="s">
        <v>29</v>
      </c>
      <c r="D381" s="92" t="s">
        <v>473</v>
      </c>
      <c r="E381" s="97">
        <v>257.10000000000002</v>
      </c>
      <c r="F381" s="97">
        <f t="shared" si="61"/>
        <v>244.2</v>
      </c>
      <c r="G381" s="97">
        <v>244.2</v>
      </c>
      <c r="H381" s="99">
        <v>0</v>
      </c>
      <c r="I381" s="97">
        <f t="shared" si="59"/>
        <v>94.982497082847132</v>
      </c>
    </row>
    <row r="382" spans="1:9" s="6" customFormat="1" ht="31.5">
      <c r="A382" s="124" t="s">
        <v>128</v>
      </c>
      <c r="B382" s="91" t="s">
        <v>129</v>
      </c>
      <c r="C382" s="91" t="s">
        <v>30</v>
      </c>
      <c r="D382" s="95"/>
      <c r="E382" s="93">
        <f>E383</f>
        <v>8765.6999999999989</v>
      </c>
      <c r="F382" s="93">
        <f t="shared" si="61"/>
        <v>8737.9</v>
      </c>
      <c r="G382" s="94">
        <f>G383</f>
        <v>8670</v>
      </c>
      <c r="H382" s="94">
        <f>H383</f>
        <v>67.900000000000006</v>
      </c>
      <c r="I382" s="93">
        <f t="shared" si="59"/>
        <v>99.682854763453008</v>
      </c>
    </row>
    <row r="383" spans="1:9" s="3" customFormat="1" ht="15.75">
      <c r="A383" s="129" t="s">
        <v>134</v>
      </c>
      <c r="B383" s="96" t="s">
        <v>129</v>
      </c>
      <c r="C383" s="96" t="s">
        <v>30</v>
      </c>
      <c r="D383" s="92" t="s">
        <v>451</v>
      </c>
      <c r="E383" s="97">
        <f>E385+E386+E384</f>
        <v>8765.6999999999989</v>
      </c>
      <c r="F383" s="97">
        <f t="shared" si="61"/>
        <v>8737.9</v>
      </c>
      <c r="G383" s="97">
        <f>G385+G386+G384</f>
        <v>8670</v>
      </c>
      <c r="H383" s="97">
        <f>H385+H386+H384</f>
        <v>67.900000000000006</v>
      </c>
      <c r="I383" s="97">
        <f t="shared" si="59"/>
        <v>99.682854763453008</v>
      </c>
    </row>
    <row r="384" spans="1:9" s="3" customFormat="1" ht="113.25" customHeight="1">
      <c r="A384" s="118" t="s">
        <v>379</v>
      </c>
      <c r="B384" s="96" t="s">
        <v>129</v>
      </c>
      <c r="C384" s="96" t="s">
        <v>30</v>
      </c>
      <c r="D384" s="92" t="s">
        <v>474</v>
      </c>
      <c r="E384" s="97">
        <v>67.900000000000006</v>
      </c>
      <c r="F384" s="97">
        <f t="shared" si="61"/>
        <v>67.900000000000006</v>
      </c>
      <c r="G384" s="97">
        <v>0</v>
      </c>
      <c r="H384" s="97">
        <v>67.900000000000006</v>
      </c>
      <c r="I384" s="97">
        <f t="shared" si="59"/>
        <v>100</v>
      </c>
    </row>
    <row r="385" spans="1:9" s="3" customFormat="1" ht="31.5">
      <c r="A385" s="126" t="s">
        <v>138</v>
      </c>
      <c r="B385" s="96" t="s">
        <v>129</v>
      </c>
      <c r="C385" s="96" t="s">
        <v>30</v>
      </c>
      <c r="D385" s="92" t="s">
        <v>475</v>
      </c>
      <c r="E385" s="97">
        <v>4195.2</v>
      </c>
      <c r="F385" s="97">
        <f t="shared" si="61"/>
        <v>4185</v>
      </c>
      <c r="G385" s="97">
        <v>4185</v>
      </c>
      <c r="H385" s="99">
        <v>0</v>
      </c>
      <c r="I385" s="97">
        <f t="shared" si="59"/>
        <v>99.756864988558362</v>
      </c>
    </row>
    <row r="386" spans="1:9" s="3" customFormat="1" ht="34.15" customHeight="1">
      <c r="A386" s="126" t="s">
        <v>190</v>
      </c>
      <c r="B386" s="96" t="s">
        <v>129</v>
      </c>
      <c r="C386" s="96" t="s">
        <v>30</v>
      </c>
      <c r="D386" s="92" t="s">
        <v>476</v>
      </c>
      <c r="E386" s="97">
        <v>4502.6000000000004</v>
      </c>
      <c r="F386" s="97">
        <f t="shared" si="61"/>
        <v>4485</v>
      </c>
      <c r="G386" s="97">
        <v>4485</v>
      </c>
      <c r="H386" s="99">
        <v>0</v>
      </c>
      <c r="I386" s="97">
        <f t="shared" si="59"/>
        <v>99.609114733709404</v>
      </c>
    </row>
    <row r="387" spans="1:9" s="3" customFormat="1" ht="28.5" customHeight="1">
      <c r="A387" s="125" t="s">
        <v>116</v>
      </c>
      <c r="B387" s="91" t="s">
        <v>129</v>
      </c>
      <c r="C387" s="91" t="s">
        <v>31</v>
      </c>
      <c r="D387" s="92"/>
      <c r="E387" s="93">
        <f t="shared" ref="E387:H391" si="62">E388</f>
        <v>2282.1999999999998</v>
      </c>
      <c r="F387" s="93">
        <f t="shared" si="61"/>
        <v>2282.1999999999998</v>
      </c>
      <c r="G387" s="93">
        <f t="shared" si="62"/>
        <v>1346.5</v>
      </c>
      <c r="H387" s="93">
        <f t="shared" si="62"/>
        <v>935.7</v>
      </c>
      <c r="I387" s="93">
        <f t="shared" si="59"/>
        <v>100</v>
      </c>
    </row>
    <row r="388" spans="1:9" s="3" customFormat="1" ht="22.5" customHeight="1">
      <c r="A388" s="125" t="s">
        <v>53</v>
      </c>
      <c r="B388" s="91" t="s">
        <v>129</v>
      </c>
      <c r="C388" s="91" t="s">
        <v>34</v>
      </c>
      <c r="D388" s="92"/>
      <c r="E388" s="93">
        <f t="shared" si="62"/>
        <v>2282.1999999999998</v>
      </c>
      <c r="F388" s="93">
        <f t="shared" si="61"/>
        <v>2282.1999999999998</v>
      </c>
      <c r="G388" s="93">
        <f t="shared" si="62"/>
        <v>1346.5</v>
      </c>
      <c r="H388" s="93">
        <f t="shared" si="62"/>
        <v>935.7</v>
      </c>
      <c r="I388" s="93">
        <f t="shared" si="59"/>
        <v>100</v>
      </c>
    </row>
    <row r="389" spans="1:9" s="3" customFormat="1" ht="34.15" customHeight="1">
      <c r="A389" s="127" t="s">
        <v>211</v>
      </c>
      <c r="B389" s="96" t="s">
        <v>129</v>
      </c>
      <c r="C389" s="96" t="s">
        <v>34</v>
      </c>
      <c r="D389" s="89" t="s">
        <v>437</v>
      </c>
      <c r="E389" s="97">
        <f t="shared" si="62"/>
        <v>2282.1999999999998</v>
      </c>
      <c r="F389" s="97">
        <f t="shared" si="61"/>
        <v>2282.1999999999998</v>
      </c>
      <c r="G389" s="97">
        <f t="shared" si="62"/>
        <v>1346.5</v>
      </c>
      <c r="H389" s="97">
        <f t="shared" si="62"/>
        <v>935.7</v>
      </c>
      <c r="I389" s="97">
        <f t="shared" si="59"/>
        <v>100</v>
      </c>
    </row>
    <row r="390" spans="1:9" s="3" customFormat="1" ht="34.15" customHeight="1">
      <c r="A390" s="126" t="s">
        <v>221</v>
      </c>
      <c r="B390" s="96" t="s">
        <v>129</v>
      </c>
      <c r="C390" s="96" t="s">
        <v>34</v>
      </c>
      <c r="D390" s="89" t="s">
        <v>477</v>
      </c>
      <c r="E390" s="97">
        <f t="shared" si="62"/>
        <v>2282.1999999999998</v>
      </c>
      <c r="F390" s="97">
        <f t="shared" si="61"/>
        <v>2282.1999999999998</v>
      </c>
      <c r="G390" s="97">
        <f t="shared" si="62"/>
        <v>1346.5</v>
      </c>
      <c r="H390" s="97">
        <f t="shared" si="62"/>
        <v>935.7</v>
      </c>
      <c r="I390" s="97">
        <f t="shared" si="59"/>
        <v>100</v>
      </c>
    </row>
    <row r="391" spans="1:9" s="3" customFormat="1" ht="81.75" customHeight="1">
      <c r="A391" s="126" t="s">
        <v>222</v>
      </c>
      <c r="B391" s="96" t="s">
        <v>129</v>
      </c>
      <c r="C391" s="96" t="s">
        <v>34</v>
      </c>
      <c r="D391" s="89" t="s">
        <v>478</v>
      </c>
      <c r="E391" s="97">
        <f t="shared" si="62"/>
        <v>2282.1999999999998</v>
      </c>
      <c r="F391" s="97">
        <f t="shared" si="61"/>
        <v>2282.1999999999998</v>
      </c>
      <c r="G391" s="97">
        <f t="shared" si="62"/>
        <v>1346.5</v>
      </c>
      <c r="H391" s="97">
        <f t="shared" si="62"/>
        <v>935.7</v>
      </c>
      <c r="I391" s="97">
        <f t="shared" si="59"/>
        <v>100</v>
      </c>
    </row>
    <row r="392" spans="1:9" s="3" customFormat="1" ht="24" customHeight="1">
      <c r="A392" s="126" t="s">
        <v>176</v>
      </c>
      <c r="B392" s="96" t="s">
        <v>129</v>
      </c>
      <c r="C392" s="96" t="s">
        <v>34</v>
      </c>
      <c r="D392" s="89" t="s">
        <v>479</v>
      </c>
      <c r="E392" s="97">
        <v>2282.1999999999998</v>
      </c>
      <c r="F392" s="97">
        <f t="shared" si="61"/>
        <v>2282.1999999999998</v>
      </c>
      <c r="G392" s="97">
        <v>1346.5</v>
      </c>
      <c r="H392" s="99">
        <v>935.7</v>
      </c>
      <c r="I392" s="97">
        <f t="shared" si="59"/>
        <v>100</v>
      </c>
    </row>
    <row r="393" spans="1:9" s="3" customFormat="1" ht="17.45" customHeight="1">
      <c r="A393" s="125" t="s">
        <v>118</v>
      </c>
      <c r="B393" s="91" t="s">
        <v>129</v>
      </c>
      <c r="C393" s="91" t="s">
        <v>36</v>
      </c>
      <c r="D393" s="95"/>
      <c r="E393" s="93">
        <f>E394</f>
        <v>31715.599999999999</v>
      </c>
      <c r="F393" s="93">
        <f t="shared" si="61"/>
        <v>31470.799999999999</v>
      </c>
      <c r="G393" s="94">
        <f>G394</f>
        <v>29280.799999999999</v>
      </c>
      <c r="H393" s="94">
        <f>H394</f>
        <v>2190</v>
      </c>
      <c r="I393" s="93">
        <f t="shared" si="59"/>
        <v>99.228140095095156</v>
      </c>
    </row>
    <row r="394" spans="1:9" s="3" customFormat="1" ht="20.45" customHeight="1">
      <c r="A394" s="125" t="s">
        <v>119</v>
      </c>
      <c r="B394" s="91" t="s">
        <v>129</v>
      </c>
      <c r="C394" s="91" t="s">
        <v>37</v>
      </c>
      <c r="D394" s="95"/>
      <c r="E394" s="93">
        <f>E395+E401+E397</f>
        <v>31715.599999999999</v>
      </c>
      <c r="F394" s="93">
        <f t="shared" si="61"/>
        <v>31470.799999999999</v>
      </c>
      <c r="G394" s="93">
        <f>G395+G401+G397</f>
        <v>29280.799999999999</v>
      </c>
      <c r="H394" s="93">
        <f>H395+H401+H397</f>
        <v>2190</v>
      </c>
      <c r="I394" s="93">
        <f t="shared" si="59"/>
        <v>99.228140095095156</v>
      </c>
    </row>
    <row r="395" spans="1:9" s="3" customFormat="1" ht="20.45" customHeight="1">
      <c r="A395" s="127" t="s">
        <v>134</v>
      </c>
      <c r="B395" s="96" t="s">
        <v>129</v>
      </c>
      <c r="C395" s="96" t="s">
        <v>37</v>
      </c>
      <c r="D395" s="92" t="s">
        <v>480</v>
      </c>
      <c r="E395" s="97">
        <f>E396</f>
        <v>175</v>
      </c>
      <c r="F395" s="97">
        <f t="shared" si="61"/>
        <v>167</v>
      </c>
      <c r="G395" s="97">
        <f>G396</f>
        <v>167</v>
      </c>
      <c r="H395" s="97">
        <f>H396</f>
        <v>0</v>
      </c>
      <c r="I395" s="97">
        <f t="shared" si="59"/>
        <v>95.428571428571431</v>
      </c>
    </row>
    <row r="396" spans="1:9" s="3" customFormat="1" ht="52.5" customHeight="1">
      <c r="A396" s="126" t="s">
        <v>177</v>
      </c>
      <c r="B396" s="96" t="s">
        <v>129</v>
      </c>
      <c r="C396" s="96" t="s">
        <v>37</v>
      </c>
      <c r="D396" s="92" t="s">
        <v>453</v>
      </c>
      <c r="E396" s="97">
        <v>175</v>
      </c>
      <c r="F396" s="97">
        <f t="shared" si="61"/>
        <v>167</v>
      </c>
      <c r="G396" s="99">
        <v>167</v>
      </c>
      <c r="H396" s="99">
        <v>0</v>
      </c>
      <c r="I396" s="97">
        <f t="shared" si="59"/>
        <v>95.428571428571431</v>
      </c>
    </row>
    <row r="397" spans="1:9" s="3" customFormat="1" ht="41.25" customHeight="1">
      <c r="A397" s="129" t="s">
        <v>226</v>
      </c>
      <c r="B397" s="96" t="s">
        <v>129</v>
      </c>
      <c r="C397" s="96" t="s">
        <v>37</v>
      </c>
      <c r="D397" s="105" t="s">
        <v>302</v>
      </c>
      <c r="E397" s="97">
        <f>E398</f>
        <v>7</v>
      </c>
      <c r="F397" s="97">
        <f>G397+H397</f>
        <v>7</v>
      </c>
      <c r="G397" s="97">
        <f t="shared" ref="G397:H399" si="63">G398</f>
        <v>7</v>
      </c>
      <c r="H397" s="97">
        <f t="shared" si="63"/>
        <v>0</v>
      </c>
      <c r="I397" s="97">
        <f>F397/E397*100</f>
        <v>100</v>
      </c>
    </row>
    <row r="398" spans="1:9" s="3" customFormat="1" ht="52.5" customHeight="1">
      <c r="A398" s="116" t="s">
        <v>234</v>
      </c>
      <c r="B398" s="96" t="s">
        <v>129</v>
      </c>
      <c r="C398" s="96" t="s">
        <v>37</v>
      </c>
      <c r="D398" s="88" t="s">
        <v>303</v>
      </c>
      <c r="E398" s="97">
        <f>E399</f>
        <v>7</v>
      </c>
      <c r="F398" s="97">
        <f>G398+H398</f>
        <v>7</v>
      </c>
      <c r="G398" s="97">
        <f t="shared" si="63"/>
        <v>7</v>
      </c>
      <c r="H398" s="97">
        <f t="shared" si="63"/>
        <v>0</v>
      </c>
      <c r="I398" s="97">
        <f>F398/E398*100</f>
        <v>100</v>
      </c>
    </row>
    <row r="399" spans="1:9" s="3" customFormat="1" ht="36.75" customHeight="1">
      <c r="A399" s="116" t="s">
        <v>235</v>
      </c>
      <c r="B399" s="96" t="s">
        <v>129</v>
      </c>
      <c r="C399" s="96" t="s">
        <v>37</v>
      </c>
      <c r="D399" s="88" t="s">
        <v>236</v>
      </c>
      <c r="E399" s="97">
        <f>E400</f>
        <v>7</v>
      </c>
      <c r="F399" s="97">
        <f>G399+H399</f>
        <v>7</v>
      </c>
      <c r="G399" s="97">
        <f t="shared" si="63"/>
        <v>7</v>
      </c>
      <c r="H399" s="97">
        <f t="shared" si="63"/>
        <v>0</v>
      </c>
      <c r="I399" s="97">
        <f>F399/E399*100</f>
        <v>100</v>
      </c>
    </row>
    <row r="400" spans="1:9" s="3" customFormat="1" ht="29.25" customHeight="1">
      <c r="A400" s="116" t="s">
        <v>176</v>
      </c>
      <c r="B400" s="96" t="s">
        <v>129</v>
      </c>
      <c r="C400" s="96" t="s">
        <v>37</v>
      </c>
      <c r="D400" s="88" t="s">
        <v>237</v>
      </c>
      <c r="E400" s="97">
        <v>7</v>
      </c>
      <c r="F400" s="97">
        <f>G400+H400</f>
        <v>7</v>
      </c>
      <c r="G400" s="99">
        <v>7</v>
      </c>
      <c r="H400" s="99">
        <v>0</v>
      </c>
      <c r="I400" s="97">
        <f>F400/E400*100</f>
        <v>100</v>
      </c>
    </row>
    <row r="401" spans="1:9" s="3" customFormat="1" ht="47.25">
      <c r="A401" s="127" t="s">
        <v>299</v>
      </c>
      <c r="B401" s="96" t="s">
        <v>129</v>
      </c>
      <c r="C401" s="96" t="s">
        <v>37</v>
      </c>
      <c r="D401" s="92" t="s">
        <v>433</v>
      </c>
      <c r="E401" s="97">
        <f>E402+E407+E413</f>
        <v>31533.599999999999</v>
      </c>
      <c r="F401" s="97">
        <f t="shared" si="61"/>
        <v>31296.799999999999</v>
      </c>
      <c r="G401" s="97">
        <f>G402+G407+G413</f>
        <v>29106.799999999999</v>
      </c>
      <c r="H401" s="97">
        <f>H402+H407+H413</f>
        <v>2190</v>
      </c>
      <c r="I401" s="97">
        <f t="shared" si="59"/>
        <v>99.249054976279268</v>
      </c>
    </row>
    <row r="402" spans="1:9" s="3" customFormat="1" ht="81.75" customHeight="1">
      <c r="A402" s="129" t="s">
        <v>310</v>
      </c>
      <c r="B402" s="96" t="s">
        <v>129</v>
      </c>
      <c r="C402" s="96" t="s">
        <v>37</v>
      </c>
      <c r="D402" s="92" t="s">
        <v>481</v>
      </c>
      <c r="E402" s="97">
        <f>E403+E405</f>
        <v>13904.5</v>
      </c>
      <c r="F402" s="97">
        <f t="shared" si="61"/>
        <v>13900.9</v>
      </c>
      <c r="G402" s="98">
        <f>G403+G405</f>
        <v>13900.9</v>
      </c>
      <c r="H402" s="98">
        <f>H403+H405</f>
        <v>0</v>
      </c>
      <c r="I402" s="97">
        <f t="shared" si="59"/>
        <v>99.974109101370061</v>
      </c>
    </row>
    <row r="403" spans="1:9" s="3" customFormat="1" ht="66.75" customHeight="1">
      <c r="A403" s="129" t="s">
        <v>311</v>
      </c>
      <c r="B403" s="96" t="s">
        <v>129</v>
      </c>
      <c r="C403" s="96" t="s">
        <v>37</v>
      </c>
      <c r="D403" s="92" t="s">
        <v>482</v>
      </c>
      <c r="E403" s="97">
        <f>E404</f>
        <v>1010.1</v>
      </c>
      <c r="F403" s="97">
        <f t="shared" si="61"/>
        <v>1006.5</v>
      </c>
      <c r="G403" s="98">
        <f>G404</f>
        <v>1006.5</v>
      </c>
      <c r="H403" s="98">
        <f>H404</f>
        <v>0</v>
      </c>
      <c r="I403" s="97">
        <f t="shared" si="59"/>
        <v>99.643599643599643</v>
      </c>
    </row>
    <row r="404" spans="1:9" s="3" customFormat="1" ht="15.75">
      <c r="A404" s="127" t="s">
        <v>176</v>
      </c>
      <c r="B404" s="96" t="s">
        <v>129</v>
      </c>
      <c r="C404" s="96" t="s">
        <v>37</v>
      </c>
      <c r="D404" s="92" t="s">
        <v>483</v>
      </c>
      <c r="E404" s="97">
        <v>1010.1</v>
      </c>
      <c r="F404" s="97">
        <f t="shared" si="61"/>
        <v>1006.5</v>
      </c>
      <c r="G404" s="97">
        <v>1006.5</v>
      </c>
      <c r="H404" s="99">
        <v>0</v>
      </c>
      <c r="I404" s="97">
        <f t="shared" si="59"/>
        <v>99.643599643599643</v>
      </c>
    </row>
    <row r="405" spans="1:9" s="3" customFormat="1" ht="69.75" customHeight="1">
      <c r="A405" s="129" t="s">
        <v>312</v>
      </c>
      <c r="B405" s="96" t="s">
        <v>129</v>
      </c>
      <c r="C405" s="96" t="s">
        <v>37</v>
      </c>
      <c r="D405" s="92" t="s">
        <v>484</v>
      </c>
      <c r="E405" s="97">
        <f>E406</f>
        <v>12894.4</v>
      </c>
      <c r="F405" s="97">
        <f t="shared" si="61"/>
        <v>12894.4</v>
      </c>
      <c r="G405" s="98">
        <f>G406</f>
        <v>12894.4</v>
      </c>
      <c r="H405" s="98">
        <f>H406</f>
        <v>0</v>
      </c>
      <c r="I405" s="97">
        <f t="shared" si="59"/>
        <v>100</v>
      </c>
    </row>
    <row r="406" spans="1:9" s="3" customFormat="1" ht="15.75">
      <c r="A406" s="127" t="s">
        <v>176</v>
      </c>
      <c r="B406" s="96" t="s">
        <v>129</v>
      </c>
      <c r="C406" s="96" t="s">
        <v>37</v>
      </c>
      <c r="D406" s="92" t="s">
        <v>485</v>
      </c>
      <c r="E406" s="97">
        <v>12894.4</v>
      </c>
      <c r="F406" s="97">
        <f t="shared" si="61"/>
        <v>12894.4</v>
      </c>
      <c r="G406" s="97">
        <v>12894.4</v>
      </c>
      <c r="H406" s="99">
        <v>0</v>
      </c>
      <c r="I406" s="97">
        <f t="shared" si="59"/>
        <v>100</v>
      </c>
    </row>
    <row r="407" spans="1:9" s="3" customFormat="1" ht="51" customHeight="1">
      <c r="A407" s="131" t="s">
        <v>313</v>
      </c>
      <c r="B407" s="96" t="s">
        <v>129</v>
      </c>
      <c r="C407" s="96" t="s">
        <v>37</v>
      </c>
      <c r="D407" s="92" t="s">
        <v>486</v>
      </c>
      <c r="E407" s="97">
        <f>E408+E410</f>
        <v>4222.6000000000004</v>
      </c>
      <c r="F407" s="97">
        <f t="shared" si="61"/>
        <v>4186.8</v>
      </c>
      <c r="G407" s="97">
        <f>G408+G410</f>
        <v>1996.8</v>
      </c>
      <c r="H407" s="97">
        <f>H408+H410</f>
        <v>2190</v>
      </c>
      <c r="I407" s="97">
        <f t="shared" si="59"/>
        <v>99.15218112063657</v>
      </c>
    </row>
    <row r="408" spans="1:9" s="3" customFormat="1" ht="34.15" customHeight="1">
      <c r="A408" s="129" t="s">
        <v>314</v>
      </c>
      <c r="B408" s="96" t="s">
        <v>129</v>
      </c>
      <c r="C408" s="96" t="s">
        <v>37</v>
      </c>
      <c r="D408" s="92" t="s">
        <v>487</v>
      </c>
      <c r="E408" s="97">
        <f>E409</f>
        <v>640</v>
      </c>
      <c r="F408" s="97">
        <f t="shared" si="61"/>
        <v>605</v>
      </c>
      <c r="G408" s="97">
        <f t="shared" ref="G408:H408" si="64">G409</f>
        <v>605</v>
      </c>
      <c r="H408" s="97">
        <f t="shared" si="64"/>
        <v>0</v>
      </c>
      <c r="I408" s="97">
        <f t="shared" si="59"/>
        <v>94.53125</v>
      </c>
    </row>
    <row r="409" spans="1:9" s="3" customFormat="1" ht="15.75">
      <c r="A409" s="127" t="s">
        <v>176</v>
      </c>
      <c r="B409" s="96" t="s">
        <v>129</v>
      </c>
      <c r="C409" s="96" t="s">
        <v>37</v>
      </c>
      <c r="D409" s="92" t="s">
        <v>488</v>
      </c>
      <c r="E409" s="97">
        <v>640</v>
      </c>
      <c r="F409" s="97">
        <f t="shared" si="61"/>
        <v>605</v>
      </c>
      <c r="G409" s="99">
        <v>605</v>
      </c>
      <c r="H409" s="99">
        <v>0</v>
      </c>
      <c r="I409" s="97">
        <f t="shared" si="59"/>
        <v>94.53125</v>
      </c>
    </row>
    <row r="410" spans="1:9" s="3" customFormat="1" ht="21.75" customHeight="1">
      <c r="A410" s="127" t="s">
        <v>315</v>
      </c>
      <c r="B410" s="96" t="s">
        <v>129</v>
      </c>
      <c r="C410" s="96" t="s">
        <v>37</v>
      </c>
      <c r="D410" s="92" t="s">
        <v>489</v>
      </c>
      <c r="E410" s="97">
        <f>E412+E411</f>
        <v>3582.6</v>
      </c>
      <c r="F410" s="97">
        <f t="shared" si="61"/>
        <v>3581.8</v>
      </c>
      <c r="G410" s="97">
        <f>G412+G411</f>
        <v>1391.8</v>
      </c>
      <c r="H410" s="97">
        <f>H412+H411</f>
        <v>2190</v>
      </c>
      <c r="I410" s="97">
        <f t="shared" si="59"/>
        <v>99.977669848713234</v>
      </c>
    </row>
    <row r="411" spans="1:9" s="3" customFormat="1" ht="21.75" customHeight="1">
      <c r="A411" s="127" t="s">
        <v>176</v>
      </c>
      <c r="B411" s="96" t="s">
        <v>129</v>
      </c>
      <c r="C411" s="96" t="s">
        <v>37</v>
      </c>
      <c r="D411" s="92" t="s">
        <v>490</v>
      </c>
      <c r="E411" s="97">
        <v>2190</v>
      </c>
      <c r="F411" s="97">
        <f t="shared" si="61"/>
        <v>2190</v>
      </c>
      <c r="G411" s="97">
        <v>0</v>
      </c>
      <c r="H411" s="97">
        <v>2190</v>
      </c>
      <c r="I411" s="97">
        <f t="shared" si="59"/>
        <v>100</v>
      </c>
    </row>
    <row r="412" spans="1:9" s="3" customFormat="1" ht="15.75">
      <c r="A412" s="127" t="s">
        <v>176</v>
      </c>
      <c r="B412" s="96" t="s">
        <v>129</v>
      </c>
      <c r="C412" s="96" t="s">
        <v>37</v>
      </c>
      <c r="D412" s="92" t="s">
        <v>491</v>
      </c>
      <c r="E412" s="97">
        <v>1392.6</v>
      </c>
      <c r="F412" s="97">
        <f t="shared" si="61"/>
        <v>1391.8</v>
      </c>
      <c r="G412" s="99">
        <v>1391.8</v>
      </c>
      <c r="H412" s="99">
        <v>0</v>
      </c>
      <c r="I412" s="97">
        <f t="shared" si="59"/>
        <v>99.942553497055869</v>
      </c>
    </row>
    <row r="413" spans="1:9" s="3" customFormat="1" ht="63">
      <c r="A413" s="116" t="s">
        <v>405</v>
      </c>
      <c r="B413" s="96" t="s">
        <v>129</v>
      </c>
      <c r="C413" s="96" t="s">
        <v>37</v>
      </c>
      <c r="D413" s="88" t="s">
        <v>407</v>
      </c>
      <c r="E413" s="97">
        <f>E414</f>
        <v>13406.5</v>
      </c>
      <c r="F413" s="97">
        <f t="shared" si="61"/>
        <v>13209.1</v>
      </c>
      <c r="G413" s="97">
        <f>G414</f>
        <v>13209.1</v>
      </c>
      <c r="H413" s="97">
        <f>H414</f>
        <v>0</v>
      </c>
      <c r="I413" s="97">
        <f t="shared" si="59"/>
        <v>98.527579905269832</v>
      </c>
    </row>
    <row r="414" spans="1:9" s="3" customFormat="1" ht="47.25">
      <c r="A414" s="114" t="s">
        <v>406</v>
      </c>
      <c r="B414" s="96" t="s">
        <v>129</v>
      </c>
      <c r="C414" s="96" t="s">
        <v>37</v>
      </c>
      <c r="D414" s="88" t="s">
        <v>408</v>
      </c>
      <c r="E414" s="97">
        <f>E415</f>
        <v>13406.5</v>
      </c>
      <c r="F414" s="97">
        <f t="shared" si="61"/>
        <v>13209.1</v>
      </c>
      <c r="G414" s="97">
        <f>G415</f>
        <v>13209.1</v>
      </c>
      <c r="H414" s="97">
        <f>H415</f>
        <v>0</v>
      </c>
      <c r="I414" s="97">
        <f t="shared" si="59"/>
        <v>98.527579905269832</v>
      </c>
    </row>
    <row r="415" spans="1:9" s="3" customFormat="1" ht="15.75">
      <c r="A415" s="114" t="s">
        <v>176</v>
      </c>
      <c r="B415" s="96" t="s">
        <v>129</v>
      </c>
      <c r="C415" s="96" t="s">
        <v>37</v>
      </c>
      <c r="D415" s="88" t="s">
        <v>409</v>
      </c>
      <c r="E415" s="97">
        <v>13406.5</v>
      </c>
      <c r="F415" s="97">
        <f t="shared" si="61"/>
        <v>13209.1</v>
      </c>
      <c r="G415" s="99">
        <v>13209.1</v>
      </c>
      <c r="H415" s="99">
        <v>0</v>
      </c>
      <c r="I415" s="97">
        <f t="shared" si="59"/>
        <v>98.527579905269832</v>
      </c>
    </row>
    <row r="416" spans="1:9" s="3" customFormat="1" ht="31.5">
      <c r="A416" s="125" t="s">
        <v>125</v>
      </c>
      <c r="B416" s="91" t="s">
        <v>48</v>
      </c>
      <c r="C416" s="91" t="s">
        <v>40</v>
      </c>
      <c r="D416" s="95"/>
      <c r="E416" s="93">
        <f>E417+E429+E435+E439</f>
        <v>17654.599999999999</v>
      </c>
      <c r="F416" s="93">
        <f t="shared" si="61"/>
        <v>17481.7</v>
      </c>
      <c r="G416" s="94">
        <f>G417+G429+G435+G439</f>
        <v>16721.5</v>
      </c>
      <c r="H416" s="94">
        <f>H417+H429+H435+H439</f>
        <v>760.19999999999993</v>
      </c>
      <c r="I416" s="93">
        <f t="shared" si="59"/>
        <v>99.020651841446437</v>
      </c>
    </row>
    <row r="417" spans="1:9" s="3" customFormat="1" ht="15.75">
      <c r="A417" s="125" t="s">
        <v>121</v>
      </c>
      <c r="B417" s="91" t="s">
        <v>48</v>
      </c>
      <c r="C417" s="91" t="s">
        <v>9</v>
      </c>
      <c r="D417" s="95"/>
      <c r="E417" s="93">
        <f>E418+E425+E422</f>
        <v>8637.2999999999993</v>
      </c>
      <c r="F417" s="93">
        <f t="shared" si="61"/>
        <v>8628.2999999999993</v>
      </c>
      <c r="G417" s="93">
        <f>G418+G425+G422</f>
        <v>8532.5</v>
      </c>
      <c r="H417" s="93">
        <f>H418+H425+H422</f>
        <v>95.8</v>
      </c>
      <c r="I417" s="93">
        <f t="shared" si="59"/>
        <v>99.895800771074292</v>
      </c>
    </row>
    <row r="418" spans="1:9" s="3" customFormat="1" ht="48.6" customHeight="1">
      <c r="A418" s="125" t="s">
        <v>200</v>
      </c>
      <c r="B418" s="91" t="s">
        <v>48</v>
      </c>
      <c r="C418" s="91" t="s">
        <v>14</v>
      </c>
      <c r="D418" s="95"/>
      <c r="E418" s="93">
        <f t="shared" ref="E418:H418" si="65">E419</f>
        <v>6507.3</v>
      </c>
      <c r="F418" s="93">
        <f t="shared" si="61"/>
        <v>6498.3</v>
      </c>
      <c r="G418" s="94">
        <f t="shared" si="65"/>
        <v>6402.5</v>
      </c>
      <c r="H418" s="94">
        <f t="shared" si="65"/>
        <v>95.8</v>
      </c>
      <c r="I418" s="93">
        <f t="shared" si="59"/>
        <v>99.861693790051177</v>
      </c>
    </row>
    <row r="419" spans="1:9" s="3" customFormat="1" ht="15.75">
      <c r="A419" s="127" t="s">
        <v>134</v>
      </c>
      <c r="B419" s="96" t="s">
        <v>48</v>
      </c>
      <c r="C419" s="96" t="s">
        <v>14</v>
      </c>
      <c r="D419" s="92" t="s">
        <v>451</v>
      </c>
      <c r="E419" s="97">
        <f>E420+E421</f>
        <v>6507.3</v>
      </c>
      <c r="F419" s="97">
        <f t="shared" si="61"/>
        <v>6498.3</v>
      </c>
      <c r="G419" s="97">
        <f>G420+G421</f>
        <v>6402.5</v>
      </c>
      <c r="H419" s="97">
        <f>H420+H421</f>
        <v>95.8</v>
      </c>
      <c r="I419" s="93">
        <f t="shared" si="59"/>
        <v>99.861693790051177</v>
      </c>
    </row>
    <row r="420" spans="1:9" s="3" customFormat="1" ht="31.5">
      <c r="A420" s="127" t="s">
        <v>138</v>
      </c>
      <c r="B420" s="96" t="s">
        <v>48</v>
      </c>
      <c r="C420" s="96" t="s">
        <v>14</v>
      </c>
      <c r="D420" s="92" t="s">
        <v>475</v>
      </c>
      <c r="E420" s="97">
        <v>6411.5</v>
      </c>
      <c r="F420" s="97">
        <f t="shared" si="61"/>
        <v>6402.5</v>
      </c>
      <c r="G420" s="97">
        <v>6402.5</v>
      </c>
      <c r="H420" s="99">
        <v>0</v>
      </c>
      <c r="I420" s="97">
        <f t="shared" si="59"/>
        <v>99.859627232316925</v>
      </c>
    </row>
    <row r="421" spans="1:9" s="3" customFormat="1" ht="110.25">
      <c r="A421" s="131" t="s">
        <v>417</v>
      </c>
      <c r="B421" s="96" t="s">
        <v>48</v>
      </c>
      <c r="C421" s="96" t="s">
        <v>14</v>
      </c>
      <c r="D421" s="92" t="s">
        <v>474</v>
      </c>
      <c r="E421" s="97">
        <v>95.8</v>
      </c>
      <c r="F421" s="97">
        <f t="shared" si="61"/>
        <v>95.8</v>
      </c>
      <c r="G421" s="97">
        <v>0</v>
      </c>
      <c r="H421" s="99">
        <v>95.8</v>
      </c>
      <c r="I421" s="97">
        <f t="shared" si="59"/>
        <v>100</v>
      </c>
    </row>
    <row r="422" spans="1:9" s="3" customFormat="1" ht="31.5">
      <c r="A422" s="113" t="s">
        <v>321</v>
      </c>
      <c r="B422" s="106" t="s">
        <v>48</v>
      </c>
      <c r="C422" s="106" t="s">
        <v>325</v>
      </c>
      <c r="D422" s="106"/>
      <c r="E422" s="115">
        <f>E423</f>
        <v>2000</v>
      </c>
      <c r="F422" s="93">
        <f t="shared" si="61"/>
        <v>2000</v>
      </c>
      <c r="G422" s="115">
        <f>G423</f>
        <v>2000</v>
      </c>
      <c r="H422" s="115">
        <f>H423</f>
        <v>0</v>
      </c>
      <c r="I422" s="97">
        <f t="shared" si="59"/>
        <v>100</v>
      </c>
    </row>
    <row r="423" spans="1:9" s="3" customFormat="1" ht="22.5" customHeight="1">
      <c r="A423" s="114" t="s">
        <v>134</v>
      </c>
      <c r="B423" s="89" t="s">
        <v>48</v>
      </c>
      <c r="C423" s="89" t="s">
        <v>325</v>
      </c>
      <c r="D423" s="89" t="s">
        <v>322</v>
      </c>
      <c r="E423" s="103">
        <f>E424</f>
        <v>2000</v>
      </c>
      <c r="F423" s="97">
        <f t="shared" si="61"/>
        <v>2000</v>
      </c>
      <c r="G423" s="103">
        <f>G424</f>
        <v>2000</v>
      </c>
      <c r="H423" s="103">
        <f>H424</f>
        <v>0</v>
      </c>
      <c r="I423" s="97">
        <f t="shared" si="59"/>
        <v>100</v>
      </c>
    </row>
    <row r="424" spans="1:9" s="3" customFormat="1" ht="31.5">
      <c r="A424" s="114" t="s">
        <v>323</v>
      </c>
      <c r="B424" s="89" t="s">
        <v>48</v>
      </c>
      <c r="C424" s="89" t="s">
        <v>325</v>
      </c>
      <c r="D424" s="89" t="s">
        <v>324</v>
      </c>
      <c r="E424" s="103">
        <v>2000</v>
      </c>
      <c r="F424" s="97">
        <f t="shared" si="61"/>
        <v>2000</v>
      </c>
      <c r="G424" s="98">
        <v>2000</v>
      </c>
      <c r="H424" s="99">
        <v>0</v>
      </c>
      <c r="I424" s="97">
        <f t="shared" si="59"/>
        <v>100</v>
      </c>
    </row>
    <row r="425" spans="1:9" s="3" customFormat="1" ht="19.5" customHeight="1">
      <c r="A425" s="125" t="s">
        <v>54</v>
      </c>
      <c r="B425" s="91" t="s">
        <v>48</v>
      </c>
      <c r="C425" s="91" t="s">
        <v>15</v>
      </c>
      <c r="D425" s="92"/>
      <c r="E425" s="93">
        <f t="shared" ref="E425:H427" si="66">E426</f>
        <v>130</v>
      </c>
      <c r="F425" s="93">
        <f t="shared" si="61"/>
        <v>130</v>
      </c>
      <c r="G425" s="93">
        <f t="shared" si="66"/>
        <v>130</v>
      </c>
      <c r="H425" s="93">
        <f t="shared" si="66"/>
        <v>0</v>
      </c>
      <c r="I425" s="93">
        <f t="shared" si="59"/>
        <v>100</v>
      </c>
    </row>
    <row r="426" spans="1:9" s="3" customFormat="1" ht="66.75" customHeight="1">
      <c r="A426" s="127" t="s">
        <v>316</v>
      </c>
      <c r="B426" s="96" t="s">
        <v>48</v>
      </c>
      <c r="C426" s="96" t="s">
        <v>15</v>
      </c>
      <c r="D426" s="92" t="s">
        <v>492</v>
      </c>
      <c r="E426" s="97">
        <f t="shared" si="66"/>
        <v>130</v>
      </c>
      <c r="F426" s="97">
        <f t="shared" si="61"/>
        <v>130</v>
      </c>
      <c r="G426" s="97">
        <f t="shared" si="66"/>
        <v>130</v>
      </c>
      <c r="H426" s="97">
        <f t="shared" si="66"/>
        <v>0</v>
      </c>
      <c r="I426" s="97">
        <f t="shared" si="59"/>
        <v>100</v>
      </c>
    </row>
    <row r="427" spans="1:9" s="3" customFormat="1" ht="50.25" customHeight="1">
      <c r="A427" s="127" t="s">
        <v>182</v>
      </c>
      <c r="B427" s="96" t="s">
        <v>48</v>
      </c>
      <c r="C427" s="96" t="s">
        <v>15</v>
      </c>
      <c r="D427" s="92" t="s">
        <v>493</v>
      </c>
      <c r="E427" s="97">
        <f t="shared" si="66"/>
        <v>130</v>
      </c>
      <c r="F427" s="97">
        <f t="shared" si="61"/>
        <v>130</v>
      </c>
      <c r="G427" s="97">
        <f t="shared" si="66"/>
        <v>130</v>
      </c>
      <c r="H427" s="97">
        <f t="shared" si="66"/>
        <v>0</v>
      </c>
      <c r="I427" s="97">
        <f t="shared" si="59"/>
        <v>100</v>
      </c>
    </row>
    <row r="428" spans="1:9" s="3" customFormat="1" ht="23.25" customHeight="1">
      <c r="A428" s="127" t="s">
        <v>176</v>
      </c>
      <c r="B428" s="96" t="s">
        <v>48</v>
      </c>
      <c r="C428" s="96" t="s">
        <v>15</v>
      </c>
      <c r="D428" s="92" t="s">
        <v>494</v>
      </c>
      <c r="E428" s="97">
        <v>130</v>
      </c>
      <c r="F428" s="97">
        <f t="shared" si="61"/>
        <v>130</v>
      </c>
      <c r="G428" s="99">
        <v>130</v>
      </c>
      <c r="H428" s="99">
        <v>0</v>
      </c>
      <c r="I428" s="97">
        <f t="shared" si="59"/>
        <v>100</v>
      </c>
    </row>
    <row r="429" spans="1:9" s="3" customFormat="1" ht="20.45" customHeight="1">
      <c r="A429" s="125" t="s">
        <v>113</v>
      </c>
      <c r="B429" s="91" t="s">
        <v>48</v>
      </c>
      <c r="C429" s="91" t="s">
        <v>18</v>
      </c>
      <c r="D429" s="95"/>
      <c r="E429" s="93">
        <f t="shared" ref="E429:H430" si="67">E430</f>
        <v>5250</v>
      </c>
      <c r="F429" s="93">
        <f t="shared" si="61"/>
        <v>5250</v>
      </c>
      <c r="G429" s="94">
        <f t="shared" si="67"/>
        <v>5250</v>
      </c>
      <c r="H429" s="94">
        <f t="shared" si="67"/>
        <v>0</v>
      </c>
      <c r="I429" s="93">
        <f t="shared" si="59"/>
        <v>100</v>
      </c>
    </row>
    <row r="430" spans="1:9" s="3" customFormat="1" ht="15.75">
      <c r="A430" s="125" t="s">
        <v>114</v>
      </c>
      <c r="B430" s="91" t="s">
        <v>48</v>
      </c>
      <c r="C430" s="91" t="s">
        <v>20</v>
      </c>
      <c r="D430" s="95"/>
      <c r="E430" s="93">
        <f t="shared" si="67"/>
        <v>5250</v>
      </c>
      <c r="F430" s="93">
        <f t="shared" si="61"/>
        <v>5250</v>
      </c>
      <c r="G430" s="94">
        <f t="shared" si="67"/>
        <v>5250</v>
      </c>
      <c r="H430" s="94">
        <f t="shared" si="67"/>
        <v>0</v>
      </c>
      <c r="I430" s="93">
        <f t="shared" si="59"/>
        <v>100</v>
      </c>
    </row>
    <row r="431" spans="1:9" s="3" customFormat="1" ht="15.75">
      <c r="A431" s="127" t="s">
        <v>134</v>
      </c>
      <c r="B431" s="96" t="s">
        <v>48</v>
      </c>
      <c r="C431" s="96" t="s">
        <v>20</v>
      </c>
      <c r="D431" s="92" t="s">
        <v>451</v>
      </c>
      <c r="E431" s="97">
        <f>E432+E433+E434</f>
        <v>5250</v>
      </c>
      <c r="F431" s="97">
        <f t="shared" si="61"/>
        <v>5250</v>
      </c>
      <c r="G431" s="97">
        <f>G432+G433+G434</f>
        <v>5250</v>
      </c>
      <c r="H431" s="97">
        <f>H432+H433+H434</f>
        <v>0</v>
      </c>
      <c r="I431" s="93">
        <f t="shared" si="59"/>
        <v>100</v>
      </c>
    </row>
    <row r="432" spans="1:9" s="3" customFormat="1" ht="66.75" customHeight="1">
      <c r="A432" s="126" t="s">
        <v>189</v>
      </c>
      <c r="B432" s="96" t="s">
        <v>48</v>
      </c>
      <c r="C432" s="96" t="s">
        <v>20</v>
      </c>
      <c r="D432" s="92" t="s">
        <v>495</v>
      </c>
      <c r="E432" s="97">
        <v>750</v>
      </c>
      <c r="F432" s="97">
        <f t="shared" si="61"/>
        <v>750</v>
      </c>
      <c r="G432" s="97">
        <v>750</v>
      </c>
      <c r="H432" s="99">
        <v>0</v>
      </c>
      <c r="I432" s="97">
        <f t="shared" si="59"/>
        <v>100</v>
      </c>
    </row>
    <row r="433" spans="1:9" s="3" customFormat="1" ht="135.75" customHeight="1">
      <c r="A433" s="114" t="s">
        <v>344</v>
      </c>
      <c r="B433" s="96" t="s">
        <v>48</v>
      </c>
      <c r="C433" s="96" t="s">
        <v>20</v>
      </c>
      <c r="D433" s="92" t="s">
        <v>496</v>
      </c>
      <c r="E433" s="97">
        <v>1000</v>
      </c>
      <c r="F433" s="97">
        <f t="shared" si="61"/>
        <v>1000</v>
      </c>
      <c r="G433" s="97">
        <v>1000</v>
      </c>
      <c r="H433" s="99">
        <v>0</v>
      </c>
      <c r="I433" s="97">
        <f t="shared" si="59"/>
        <v>100</v>
      </c>
    </row>
    <row r="434" spans="1:9" s="3" customFormat="1" ht="94.5">
      <c r="A434" s="114" t="s">
        <v>223</v>
      </c>
      <c r="B434" s="96" t="s">
        <v>48</v>
      </c>
      <c r="C434" s="96" t="s">
        <v>20</v>
      </c>
      <c r="D434" s="92" t="s">
        <v>497</v>
      </c>
      <c r="E434" s="97">
        <v>3500</v>
      </c>
      <c r="F434" s="97">
        <f t="shared" si="61"/>
        <v>3500</v>
      </c>
      <c r="G434" s="97">
        <v>3500</v>
      </c>
      <c r="H434" s="99">
        <v>0</v>
      </c>
      <c r="I434" s="97">
        <f t="shared" si="59"/>
        <v>100</v>
      </c>
    </row>
    <row r="435" spans="1:9" s="3" customFormat="1" ht="15.75">
      <c r="A435" s="125" t="s">
        <v>116</v>
      </c>
      <c r="B435" s="91" t="s">
        <v>48</v>
      </c>
      <c r="C435" s="91" t="s">
        <v>31</v>
      </c>
      <c r="D435" s="95"/>
      <c r="E435" s="93">
        <f>E436</f>
        <v>799.5</v>
      </c>
      <c r="F435" s="93">
        <f t="shared" si="61"/>
        <v>664.4</v>
      </c>
      <c r="G435" s="94">
        <f>G436</f>
        <v>0</v>
      </c>
      <c r="H435" s="94">
        <f>H436</f>
        <v>664.4</v>
      </c>
      <c r="I435" s="93">
        <f t="shared" si="59"/>
        <v>83.101938711694814</v>
      </c>
    </row>
    <row r="436" spans="1:9" s="3" customFormat="1" ht="15.75">
      <c r="A436" s="125" t="s">
        <v>52</v>
      </c>
      <c r="B436" s="91" t="s">
        <v>48</v>
      </c>
      <c r="C436" s="91" t="s">
        <v>33</v>
      </c>
      <c r="D436" s="95"/>
      <c r="E436" s="93">
        <f>E437</f>
        <v>799.5</v>
      </c>
      <c r="F436" s="93">
        <f t="shared" si="61"/>
        <v>664.4</v>
      </c>
      <c r="G436" s="93">
        <f t="shared" ref="G436:H436" si="68">G437</f>
        <v>0</v>
      </c>
      <c r="H436" s="93">
        <f t="shared" si="68"/>
        <v>664.4</v>
      </c>
      <c r="I436" s="93">
        <f t="shared" si="59"/>
        <v>83.101938711694814</v>
      </c>
    </row>
    <row r="437" spans="1:9" s="3" customFormat="1" ht="15.75">
      <c r="A437" s="127" t="s">
        <v>134</v>
      </c>
      <c r="B437" s="96" t="s">
        <v>48</v>
      </c>
      <c r="C437" s="96" t="s">
        <v>33</v>
      </c>
      <c r="D437" s="92" t="s">
        <v>451</v>
      </c>
      <c r="E437" s="97">
        <f>E438</f>
        <v>799.5</v>
      </c>
      <c r="F437" s="93">
        <f t="shared" si="61"/>
        <v>664.4</v>
      </c>
      <c r="G437" s="97">
        <f>G438</f>
        <v>0</v>
      </c>
      <c r="H437" s="97">
        <f>H438</f>
        <v>664.4</v>
      </c>
      <c r="I437" s="97">
        <f t="shared" si="59"/>
        <v>83.101938711694814</v>
      </c>
    </row>
    <row r="438" spans="1:9" s="3" customFormat="1" ht="65.25" customHeight="1">
      <c r="A438" s="133" t="s">
        <v>224</v>
      </c>
      <c r="B438" s="96" t="s">
        <v>48</v>
      </c>
      <c r="C438" s="96" t="s">
        <v>33</v>
      </c>
      <c r="D438" s="92" t="s">
        <v>498</v>
      </c>
      <c r="E438" s="97">
        <v>799.5</v>
      </c>
      <c r="F438" s="97">
        <f t="shared" si="61"/>
        <v>664.4</v>
      </c>
      <c r="G438" s="99">
        <v>0</v>
      </c>
      <c r="H438" s="97">
        <v>664.4</v>
      </c>
      <c r="I438" s="97">
        <f t="shared" si="59"/>
        <v>83.101938711694814</v>
      </c>
    </row>
    <row r="439" spans="1:9" s="3" customFormat="1" ht="35.450000000000003" customHeight="1">
      <c r="A439" s="125" t="s">
        <v>130</v>
      </c>
      <c r="B439" s="91" t="s">
        <v>48</v>
      </c>
      <c r="C439" s="91" t="s">
        <v>132</v>
      </c>
      <c r="D439" s="95"/>
      <c r="E439" s="93">
        <f t="shared" ref="E439:H441" si="69">E440</f>
        <v>2967.8</v>
      </c>
      <c r="F439" s="93">
        <f t="shared" si="61"/>
        <v>2939</v>
      </c>
      <c r="G439" s="93">
        <f t="shared" si="69"/>
        <v>2939</v>
      </c>
      <c r="H439" s="93">
        <f t="shared" si="69"/>
        <v>0</v>
      </c>
      <c r="I439" s="93">
        <f t="shared" ref="I439:I443" si="70">F439/E439*100</f>
        <v>99.029584203787309</v>
      </c>
    </row>
    <row r="440" spans="1:9" s="3" customFormat="1" ht="33.6" customHeight="1">
      <c r="A440" s="125" t="s">
        <v>131</v>
      </c>
      <c r="B440" s="91" t="s">
        <v>48</v>
      </c>
      <c r="C440" s="91" t="s">
        <v>133</v>
      </c>
      <c r="D440" s="95"/>
      <c r="E440" s="93">
        <f t="shared" si="69"/>
        <v>2967.8</v>
      </c>
      <c r="F440" s="93">
        <f t="shared" si="61"/>
        <v>2939</v>
      </c>
      <c r="G440" s="93">
        <f t="shared" si="69"/>
        <v>2939</v>
      </c>
      <c r="H440" s="93">
        <f t="shared" si="69"/>
        <v>0</v>
      </c>
      <c r="I440" s="93">
        <f t="shared" si="70"/>
        <v>99.029584203787309</v>
      </c>
    </row>
    <row r="441" spans="1:9" s="3" customFormat="1" ht="24.75" customHeight="1">
      <c r="A441" s="127" t="s">
        <v>134</v>
      </c>
      <c r="B441" s="96" t="s">
        <v>48</v>
      </c>
      <c r="C441" s="96" t="s">
        <v>133</v>
      </c>
      <c r="D441" s="92" t="s">
        <v>451</v>
      </c>
      <c r="E441" s="97">
        <f t="shared" si="69"/>
        <v>2967.8</v>
      </c>
      <c r="F441" s="97">
        <f t="shared" si="61"/>
        <v>2939</v>
      </c>
      <c r="G441" s="97">
        <f t="shared" si="69"/>
        <v>2939</v>
      </c>
      <c r="H441" s="97">
        <f t="shared" si="69"/>
        <v>0</v>
      </c>
      <c r="I441" s="97">
        <f>F440/E440*100</f>
        <v>99.029584203787309</v>
      </c>
    </row>
    <row r="442" spans="1:9" s="3" customFormat="1" ht="66" customHeight="1">
      <c r="A442" s="127" t="s">
        <v>205</v>
      </c>
      <c r="B442" s="96" t="s">
        <v>48</v>
      </c>
      <c r="C442" s="96" t="s">
        <v>133</v>
      </c>
      <c r="D442" s="92" t="s">
        <v>499</v>
      </c>
      <c r="E442" s="97">
        <v>2967.8</v>
      </c>
      <c r="F442" s="97">
        <f t="shared" si="61"/>
        <v>2939</v>
      </c>
      <c r="G442" s="97">
        <v>2939</v>
      </c>
      <c r="H442" s="99">
        <v>0</v>
      </c>
      <c r="I442" s="97">
        <f t="shared" si="70"/>
        <v>99.029584203787309</v>
      </c>
    </row>
    <row r="443" spans="1:9" s="3" customFormat="1" ht="23.45" customHeight="1">
      <c r="A443" s="125" t="s">
        <v>120</v>
      </c>
      <c r="B443" s="104"/>
      <c r="C443" s="104"/>
      <c r="D443" s="123"/>
      <c r="E443" s="93">
        <f>E6+E15+E20+E108+E149+E314+E416+E216</f>
        <v>1169620.4000000001</v>
      </c>
      <c r="F443" s="93">
        <f t="shared" si="61"/>
        <v>1146468.2000000002</v>
      </c>
      <c r="G443" s="94">
        <f>G6+G15+G20+G108+G149+G314+G416+G216</f>
        <v>430434.2</v>
      </c>
      <c r="H443" s="94">
        <f>H6+H15+H20+H108+H149+H314+H416+H216</f>
        <v>716034.00000000012</v>
      </c>
      <c r="I443" s="93">
        <f t="shared" si="70"/>
        <v>98.020537261490986</v>
      </c>
    </row>
    <row r="444" spans="1:9" s="3" customFormat="1">
      <c r="A444" s="152"/>
      <c r="B444" s="152"/>
      <c r="C444" s="152"/>
      <c r="D444" s="152"/>
      <c r="E444" s="152"/>
      <c r="F444" s="152"/>
      <c r="G444" s="62"/>
      <c r="H444" s="62"/>
    </row>
    <row r="445" spans="1:9" s="3" customFormat="1">
      <c r="E445" s="5"/>
      <c r="F445" s="8"/>
    </row>
    <row r="446" spans="1:9" s="3" customFormat="1">
      <c r="E446" s="5"/>
      <c r="F446" s="5"/>
    </row>
    <row r="447" spans="1:9" s="3" customFormat="1">
      <c r="E447" s="5"/>
      <c r="F447" s="5"/>
    </row>
    <row r="448" spans="1:9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5:6" s="3" customFormat="1">
      <c r="E465" s="5"/>
      <c r="F465" s="5"/>
    </row>
    <row r="466" spans="5:6" s="3" customFormat="1">
      <c r="E466" s="5"/>
      <c r="F466" s="5"/>
    </row>
    <row r="467" spans="5:6" s="3" customFormat="1">
      <c r="E467" s="5"/>
      <c r="F467" s="5"/>
    </row>
    <row r="468" spans="5:6" s="3" customFormat="1">
      <c r="E468" s="5"/>
      <c r="F468" s="5"/>
    </row>
    <row r="469" spans="5:6" s="3" customFormat="1">
      <c r="E469" s="5"/>
      <c r="F469" s="5"/>
    </row>
    <row r="470" spans="5:6" s="3" customFormat="1">
      <c r="E470" s="5"/>
      <c r="F470" s="5"/>
    </row>
    <row r="471" spans="5:6" s="3" customFormat="1">
      <c r="E471" s="5"/>
      <c r="F471" s="5"/>
    </row>
    <row r="472" spans="5:6" s="3" customFormat="1">
      <c r="E472" s="5"/>
      <c r="F472" s="5"/>
    </row>
    <row r="473" spans="5:6" s="3" customFormat="1">
      <c r="E473" s="5"/>
      <c r="F473" s="5"/>
    </row>
    <row r="474" spans="5:6" s="3" customFormat="1">
      <c r="E474" s="5"/>
      <c r="F474" s="5"/>
    </row>
    <row r="475" spans="5:6" s="3" customFormat="1">
      <c r="E475" s="5"/>
      <c r="F475" s="5"/>
    </row>
    <row r="476" spans="5:6" s="3" customFormat="1">
      <c r="E476" s="5"/>
      <c r="F476" s="5"/>
    </row>
    <row r="477" spans="5:6" s="3" customFormat="1">
      <c r="E477" s="5"/>
      <c r="F477" s="5"/>
    </row>
    <row r="478" spans="5:6" s="3" customFormat="1">
      <c r="E478" s="5"/>
      <c r="F478" s="5"/>
    </row>
    <row r="479" spans="5:6" s="3" customFormat="1">
      <c r="E479" s="5"/>
      <c r="F479" s="5"/>
    </row>
    <row r="480" spans="5:6" s="3" customFormat="1">
      <c r="E480" s="5"/>
      <c r="F480" s="5"/>
    </row>
    <row r="481" spans="5:6" s="3" customFormat="1">
      <c r="E481" s="5"/>
      <c r="F481" s="5"/>
    </row>
    <row r="482" spans="5:6" s="3" customFormat="1">
      <c r="E482" s="5"/>
      <c r="F482" s="5"/>
    </row>
    <row r="483" spans="5:6" s="3" customFormat="1">
      <c r="E483" s="5"/>
      <c r="F483" s="5"/>
    </row>
    <row r="484" spans="5:6" s="3" customFormat="1">
      <c r="E484" s="5"/>
      <c r="F484" s="5"/>
    </row>
    <row r="485" spans="5:6" s="3" customFormat="1">
      <c r="E485" s="5"/>
      <c r="F485" s="5"/>
    </row>
    <row r="486" spans="5:6" s="3" customFormat="1">
      <c r="E486" s="5"/>
      <c r="F486" s="5"/>
    </row>
    <row r="487" spans="5:6" s="3" customFormat="1">
      <c r="E487" s="5"/>
      <c r="F487" s="5"/>
    </row>
    <row r="488" spans="5:6" s="3" customFormat="1">
      <c r="E488" s="5"/>
      <c r="F488" s="5"/>
    </row>
    <row r="489" spans="5:6" s="3" customFormat="1">
      <c r="E489" s="5"/>
      <c r="F489" s="5"/>
    </row>
    <row r="490" spans="5:6" s="3" customFormat="1">
      <c r="E490" s="5"/>
      <c r="F490" s="5"/>
    </row>
    <row r="491" spans="5:6" s="3" customFormat="1">
      <c r="E491" s="5"/>
      <c r="F491" s="5"/>
    </row>
    <row r="492" spans="5:6" s="3" customFormat="1">
      <c r="E492" s="5"/>
      <c r="F492" s="5"/>
    </row>
    <row r="493" spans="5:6" s="3" customFormat="1">
      <c r="E493" s="5"/>
      <c r="F493" s="5"/>
    </row>
    <row r="494" spans="5:6" s="3" customFormat="1">
      <c r="E494" s="5"/>
      <c r="F494" s="5"/>
    </row>
    <row r="495" spans="5:6" s="3" customFormat="1">
      <c r="E495" s="5"/>
      <c r="F495" s="5"/>
    </row>
    <row r="496" spans="5:6" s="3" customFormat="1">
      <c r="E496" s="5"/>
      <c r="F496" s="5"/>
    </row>
    <row r="497" spans="5:6" s="3" customFormat="1">
      <c r="E497" s="5"/>
      <c r="F497" s="5"/>
    </row>
    <row r="498" spans="5:6" s="3" customFormat="1">
      <c r="E498" s="5"/>
      <c r="F498" s="5"/>
    </row>
    <row r="499" spans="5:6" s="3" customFormat="1">
      <c r="E499" s="5"/>
      <c r="F499" s="5"/>
    </row>
    <row r="500" spans="5:6" s="3" customFormat="1">
      <c r="E500" s="5"/>
      <c r="F500" s="5"/>
    </row>
    <row r="501" spans="5:6" s="3" customFormat="1">
      <c r="E501" s="5"/>
      <c r="F501" s="5"/>
    </row>
    <row r="502" spans="5:6" s="3" customFormat="1">
      <c r="E502" s="5"/>
      <c r="F502" s="5"/>
    </row>
    <row r="503" spans="5:6" s="3" customFormat="1">
      <c r="E503" s="5"/>
      <c r="F503" s="5"/>
    </row>
    <row r="504" spans="5:6" s="3" customFormat="1">
      <c r="E504" s="5"/>
      <c r="F504" s="5"/>
    </row>
    <row r="505" spans="5:6" s="3" customFormat="1">
      <c r="E505" s="5"/>
      <c r="F505" s="5"/>
    </row>
    <row r="506" spans="5:6" s="3" customFormat="1">
      <c r="E506" s="5"/>
      <c r="F506" s="5"/>
    </row>
    <row r="507" spans="5:6" s="3" customFormat="1">
      <c r="E507" s="5"/>
      <c r="F507" s="5"/>
    </row>
    <row r="508" spans="5:6" s="3" customFormat="1">
      <c r="E508" s="5"/>
      <c r="F508" s="5"/>
    </row>
    <row r="509" spans="5:6" s="3" customFormat="1">
      <c r="E509" s="5"/>
      <c r="F509" s="5"/>
    </row>
    <row r="510" spans="5:6" s="3" customFormat="1">
      <c r="E510" s="5"/>
      <c r="F510" s="5"/>
    </row>
    <row r="511" spans="5:6" s="3" customFormat="1">
      <c r="E511" s="5"/>
      <c r="F511" s="5"/>
    </row>
    <row r="512" spans="5:6" s="3" customFormat="1">
      <c r="E512" s="5"/>
      <c r="F512" s="5"/>
    </row>
    <row r="513" spans="5:6" s="3" customFormat="1">
      <c r="E513" s="5"/>
      <c r="F513" s="5"/>
    </row>
    <row r="514" spans="5:6" s="3" customFormat="1">
      <c r="E514" s="5"/>
      <c r="F514" s="5"/>
    </row>
    <row r="515" spans="5:6" s="3" customFormat="1">
      <c r="E515" s="5"/>
      <c r="F515" s="5"/>
    </row>
    <row r="516" spans="5:6" s="3" customFormat="1">
      <c r="E516" s="5"/>
      <c r="F516" s="5"/>
    </row>
    <row r="517" spans="5:6" s="3" customFormat="1">
      <c r="E517" s="5"/>
      <c r="F517" s="5"/>
    </row>
    <row r="518" spans="5:6" s="3" customFormat="1">
      <c r="E518" s="5"/>
      <c r="F518" s="5"/>
    </row>
    <row r="519" spans="5:6" s="3" customFormat="1">
      <c r="E519" s="5"/>
      <c r="F519" s="5"/>
    </row>
    <row r="520" spans="5:6" s="3" customFormat="1">
      <c r="E520" s="5"/>
      <c r="F520" s="5"/>
    </row>
    <row r="521" spans="5:6" s="3" customFormat="1">
      <c r="E521" s="5"/>
      <c r="F521" s="5"/>
    </row>
    <row r="522" spans="5:6" s="3" customFormat="1">
      <c r="E522" s="5"/>
      <c r="F522" s="5"/>
    </row>
    <row r="523" spans="5:6" s="3" customFormat="1">
      <c r="E523" s="5"/>
      <c r="F523" s="5"/>
    </row>
    <row r="524" spans="5:6" s="3" customFormat="1">
      <c r="E524" s="5"/>
      <c r="F524" s="5"/>
    </row>
    <row r="525" spans="5:6" s="3" customFormat="1">
      <c r="E525" s="5"/>
      <c r="F525" s="5"/>
    </row>
    <row r="526" spans="5:6" s="3" customFormat="1">
      <c r="E526" s="5"/>
      <c r="F526" s="5"/>
    </row>
    <row r="527" spans="5:6" s="3" customFormat="1">
      <c r="E527" s="5"/>
      <c r="F527" s="5"/>
    </row>
    <row r="528" spans="5:6" s="3" customFormat="1">
      <c r="E528" s="5"/>
      <c r="F528" s="5"/>
    </row>
    <row r="529" spans="1:6">
      <c r="A529" s="3"/>
      <c r="B529" s="3"/>
      <c r="C529" s="3"/>
      <c r="D529" s="3"/>
      <c r="E529" s="5"/>
      <c r="F529" s="5"/>
    </row>
    <row r="530" spans="1:6">
      <c r="A530" s="3"/>
      <c r="B530" s="3"/>
      <c r="C530" s="3"/>
      <c r="D530" s="3"/>
      <c r="E530" s="5"/>
      <c r="F530" s="5"/>
    </row>
    <row r="531" spans="1:6">
      <c r="A531" s="3"/>
      <c r="B531" s="3"/>
      <c r="C531" s="3"/>
      <c r="D531" s="3"/>
      <c r="E531" s="5"/>
      <c r="F531" s="5"/>
    </row>
    <row r="532" spans="1:6">
      <c r="A532" s="3"/>
      <c r="B532" s="3"/>
      <c r="C532" s="3"/>
      <c r="D532" s="3"/>
      <c r="E532" s="5"/>
      <c r="F532" s="5"/>
    </row>
    <row r="533" spans="1:6">
      <c r="A533" s="3"/>
      <c r="B533" s="3"/>
      <c r="C533" s="3"/>
      <c r="D533" s="3"/>
      <c r="E533" s="5"/>
      <c r="F533" s="5"/>
    </row>
    <row r="534" spans="1:6">
      <c r="A534" s="3"/>
      <c r="B534" s="3"/>
      <c r="C534" s="3"/>
      <c r="D534" s="3"/>
      <c r="E534" s="5"/>
      <c r="F534" s="5"/>
    </row>
    <row r="535" spans="1:6">
      <c r="A535" s="3"/>
      <c r="B535" s="3"/>
      <c r="C535" s="3"/>
      <c r="D535" s="3"/>
      <c r="E535" s="5"/>
      <c r="F535" s="5"/>
    </row>
    <row r="536" spans="1:6">
      <c r="A536" s="3"/>
      <c r="B536" s="3"/>
      <c r="C536" s="3"/>
      <c r="D536" s="3"/>
      <c r="E536" s="5"/>
      <c r="F536" s="5"/>
    </row>
    <row r="537" spans="1:6">
      <c r="A537" s="3"/>
      <c r="B537" s="3"/>
      <c r="C537" s="3"/>
      <c r="D537" s="3"/>
      <c r="E537" s="5"/>
      <c r="F537" s="5"/>
    </row>
    <row r="538" spans="1:6">
      <c r="A538" s="3"/>
      <c r="B538" s="3"/>
      <c r="C538" s="3"/>
      <c r="D538" s="3"/>
      <c r="E538" s="5"/>
      <c r="F538" s="5"/>
    </row>
    <row r="539" spans="1:6">
      <c r="A539" s="3"/>
      <c r="B539" s="3"/>
      <c r="C539" s="3"/>
      <c r="D539" s="3"/>
      <c r="E539" s="5"/>
      <c r="F539" s="5"/>
    </row>
    <row r="540" spans="1:6">
      <c r="A540" s="3"/>
      <c r="B540" s="3"/>
      <c r="C540" s="3"/>
      <c r="D540" s="3"/>
      <c r="E540" s="5"/>
      <c r="F540" s="5"/>
    </row>
    <row r="541" spans="1:6">
      <c r="A541" s="3"/>
      <c r="B541" s="3"/>
      <c r="C541" s="3"/>
      <c r="D541" s="3"/>
      <c r="E541" s="5"/>
      <c r="F541" s="5"/>
    </row>
    <row r="542" spans="1:6">
      <c r="A542" s="3"/>
      <c r="B542" s="3"/>
      <c r="C542" s="3"/>
      <c r="D542" s="3"/>
      <c r="E542" s="5"/>
      <c r="F542" s="5"/>
    </row>
    <row r="543" spans="1:6">
      <c r="A543" s="3"/>
      <c r="B543" s="3"/>
      <c r="C543" s="3"/>
      <c r="D543" s="3"/>
      <c r="E543" s="5"/>
      <c r="F543" s="5"/>
    </row>
    <row r="544" spans="1:6">
      <c r="A544" s="3"/>
      <c r="B544" s="3"/>
      <c r="C544" s="3"/>
      <c r="D544" s="3"/>
      <c r="E544" s="5"/>
      <c r="F544" s="5"/>
    </row>
    <row r="545" spans="1:6">
      <c r="A545" s="3"/>
      <c r="B545" s="3"/>
      <c r="C545" s="3"/>
      <c r="D545" s="3"/>
      <c r="E545" s="5"/>
      <c r="F545" s="5"/>
    </row>
    <row r="546" spans="1:6">
      <c r="A546" s="3"/>
      <c r="B546" s="3"/>
      <c r="C546" s="3"/>
      <c r="D546" s="3"/>
      <c r="E546" s="5"/>
      <c r="F546" s="5"/>
    </row>
    <row r="547" spans="1:6">
      <c r="A547" s="3"/>
      <c r="B547" s="3"/>
      <c r="C547" s="3"/>
      <c r="D547" s="3"/>
      <c r="E547" s="5"/>
      <c r="F547" s="5"/>
    </row>
    <row r="548" spans="1:6">
      <c r="A548" s="3"/>
      <c r="B548" s="3"/>
      <c r="C548" s="3"/>
      <c r="D548" s="3"/>
      <c r="E548" s="5"/>
      <c r="F548" s="5"/>
    </row>
    <row r="549" spans="1:6">
      <c r="A549" s="3"/>
      <c r="B549" s="3"/>
      <c r="C549" s="3"/>
      <c r="D549" s="3"/>
      <c r="E549" s="5"/>
      <c r="F549" s="5"/>
    </row>
    <row r="550" spans="1:6">
      <c r="A550" s="3"/>
      <c r="B550" s="3"/>
      <c r="C550" s="3"/>
      <c r="D550" s="3"/>
      <c r="E550" s="5"/>
      <c r="F550" s="5"/>
    </row>
    <row r="551" spans="1:6">
      <c r="A551" s="3"/>
      <c r="B551" s="3"/>
      <c r="C551" s="3"/>
      <c r="D551" s="3"/>
      <c r="E551" s="5"/>
      <c r="F551" s="5"/>
    </row>
    <row r="552" spans="1:6">
      <c r="A552" s="3"/>
      <c r="B552" s="3"/>
      <c r="C552" s="3"/>
      <c r="D552" s="3"/>
      <c r="E552" s="5"/>
      <c r="F552" s="5"/>
    </row>
    <row r="553" spans="1:6">
      <c r="A553" s="3"/>
      <c r="B553" s="3"/>
      <c r="C553" s="3"/>
      <c r="D553" s="3"/>
      <c r="E553" s="5"/>
      <c r="F553" s="5"/>
    </row>
    <row r="554" spans="1:6">
      <c r="A554" s="3"/>
      <c r="B554" s="3"/>
      <c r="C554" s="3"/>
      <c r="D554" s="3"/>
      <c r="E554" s="5"/>
      <c r="F554" s="5"/>
    </row>
    <row r="555" spans="1:6">
      <c r="A555" s="3"/>
      <c r="B555" s="3"/>
      <c r="C555" s="3"/>
      <c r="D555" s="3"/>
      <c r="E555" s="5"/>
      <c r="F555" s="5"/>
    </row>
    <row r="556" spans="1:6">
      <c r="A556" s="3"/>
      <c r="B556" s="3"/>
      <c r="C556" s="3"/>
      <c r="D556" s="3"/>
      <c r="E556" s="5"/>
      <c r="F556" s="5"/>
    </row>
    <row r="557" spans="1:6">
      <c r="A557" s="3"/>
      <c r="B557" s="3"/>
      <c r="C557" s="3"/>
      <c r="D557" s="3"/>
      <c r="E557" s="5"/>
      <c r="F557" s="5"/>
    </row>
    <row r="558" spans="1:6">
      <c r="A558" s="3"/>
      <c r="B558" s="3"/>
      <c r="C558" s="3"/>
      <c r="D558" s="3"/>
      <c r="E558" s="5"/>
      <c r="F558" s="5"/>
    </row>
    <row r="559" spans="1:6">
      <c r="A559" s="3"/>
      <c r="B559" s="3"/>
      <c r="C559" s="3"/>
      <c r="D559" s="3"/>
      <c r="E559" s="5"/>
      <c r="F559" s="5"/>
    </row>
    <row r="560" spans="1:6">
      <c r="A560" s="3"/>
      <c r="B560" s="3"/>
      <c r="C560" s="3"/>
      <c r="D560" s="3"/>
      <c r="E560" s="5"/>
      <c r="F560" s="5"/>
    </row>
    <row r="561" spans="1:6">
      <c r="A561" s="3"/>
      <c r="B561" s="3"/>
      <c r="C561" s="3"/>
      <c r="D561" s="3"/>
      <c r="E561" s="5"/>
      <c r="F561" s="5"/>
    </row>
    <row r="562" spans="1:6">
      <c r="A562" s="3"/>
      <c r="B562" s="3"/>
      <c r="C562" s="3"/>
      <c r="D562" s="3"/>
      <c r="E562" s="5"/>
      <c r="F562" s="5"/>
    </row>
    <row r="563" spans="1:6">
      <c r="A563" s="3"/>
      <c r="B563" s="3"/>
      <c r="C563" s="3"/>
      <c r="D563" s="3"/>
      <c r="E563" s="5"/>
      <c r="F563" s="5"/>
    </row>
  </sheetData>
  <mergeCells count="12">
    <mergeCell ref="A444:F444"/>
    <mergeCell ref="A4:A5"/>
    <mergeCell ref="B4:B5"/>
    <mergeCell ref="C4:C5"/>
    <mergeCell ref="D4:D5"/>
    <mergeCell ref="E4:E5"/>
    <mergeCell ref="F4:F5"/>
    <mergeCell ref="G4:H4"/>
    <mergeCell ref="D1:F1"/>
    <mergeCell ref="I4:I5"/>
    <mergeCell ref="G1:I1"/>
    <mergeCell ref="A2:I2"/>
  </mergeCells>
  <phoneticPr fontId="3" type="noConversion"/>
  <pageMargins left="0.98425196850393704" right="0.59055118110236227" top="0.78740157480314965" bottom="0.78740157480314965" header="0" footer="0"/>
  <pageSetup paperSize="9" scale="60" fitToHeight="200" orientation="portrait" r:id="rId1"/>
  <headerFooter alignWithMargins="0">
    <oddHeader>&amp;C&amp;P</oddHeader>
  </headerFooter>
  <ignoredErrors>
    <ignoredError sqref="C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topLeftCell="A12" zoomScale="89" zoomScaleNormal="120" zoomScaleSheetLayoutView="89" workbookViewId="0">
      <selection activeCell="D19" sqref="D19"/>
    </sheetView>
  </sheetViews>
  <sheetFormatPr defaultRowHeight="12.75"/>
  <cols>
    <col min="1" max="1" width="55.28515625" style="9" customWidth="1"/>
    <col min="2" max="2" width="6.7109375" style="9" hidden="1" customWidth="1"/>
    <col min="3" max="3" width="20" style="9" customWidth="1"/>
    <col min="4" max="4" width="12.42578125" style="10" customWidth="1"/>
    <col min="5" max="5" width="13.7109375" style="10" customWidth="1"/>
    <col min="6" max="12" width="20.7109375" style="10" hidden="1" customWidth="1"/>
    <col min="13" max="13" width="23.7109375" style="9" hidden="1" customWidth="1"/>
  </cols>
  <sheetData>
    <row r="1" spans="1:21" s="3" customFormat="1" ht="76.900000000000006" customHeight="1">
      <c r="A1" s="25"/>
      <c r="B1" s="25"/>
      <c r="C1" s="25"/>
      <c r="D1" s="155" t="s">
        <v>412</v>
      </c>
      <c r="E1" s="155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29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56" t="s">
        <v>318</v>
      </c>
      <c r="B3" s="156"/>
      <c r="C3" s="156"/>
      <c r="D3" s="156"/>
      <c r="E3" s="156"/>
    </row>
    <row r="4" spans="1:21" ht="13.5" customHeight="1">
      <c r="E4" s="29" t="s">
        <v>38</v>
      </c>
    </row>
    <row r="5" spans="1:21" ht="60.75" customHeight="1">
      <c r="A5" s="60" t="s">
        <v>7</v>
      </c>
      <c r="B5" s="60" t="s">
        <v>103</v>
      </c>
      <c r="C5" s="60" t="s">
        <v>104</v>
      </c>
      <c r="D5" s="61" t="s">
        <v>183</v>
      </c>
      <c r="E5" s="61" t="s">
        <v>184</v>
      </c>
      <c r="U5" s="63"/>
    </row>
    <row r="6" spans="1:21" ht="24.75" customHeight="1">
      <c r="A6" s="46" t="s">
        <v>126</v>
      </c>
      <c r="B6" s="46" t="s">
        <v>64</v>
      </c>
      <c r="C6" s="46" t="s">
        <v>65</v>
      </c>
      <c r="D6" s="122">
        <f>D7+D12+D18</f>
        <v>4795.9999999998145</v>
      </c>
      <c r="E6" s="122">
        <f>E7+E12+E18</f>
        <v>-32114.600000000093</v>
      </c>
      <c r="F6" s="59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66</v>
      </c>
    </row>
    <row r="7" spans="1:21" ht="20.25" customHeight="1">
      <c r="A7" s="46" t="s">
        <v>150</v>
      </c>
      <c r="B7" s="46"/>
      <c r="C7" s="46" t="s">
        <v>151</v>
      </c>
      <c r="D7" s="122">
        <f>D8+D10</f>
        <v>-21000</v>
      </c>
      <c r="E7" s="122">
        <f>E8+E10</f>
        <v>-21000</v>
      </c>
      <c r="F7" s="59"/>
      <c r="G7" s="12"/>
      <c r="H7" s="12"/>
      <c r="I7" s="12"/>
      <c r="J7" s="12"/>
      <c r="K7" s="12"/>
      <c r="L7" s="12"/>
      <c r="M7" s="11"/>
    </row>
    <row r="8" spans="1:21" ht="28.9" customHeight="1">
      <c r="A8" s="47" t="s">
        <v>152</v>
      </c>
      <c r="B8" s="46"/>
      <c r="C8" s="46" t="s">
        <v>153</v>
      </c>
      <c r="D8" s="122">
        <f>D9</f>
        <v>39000</v>
      </c>
      <c r="E8" s="122">
        <f>E9</f>
        <v>39000</v>
      </c>
      <c r="F8" s="59"/>
      <c r="G8" s="12"/>
      <c r="H8" s="12"/>
      <c r="I8" s="12"/>
      <c r="J8" s="12"/>
      <c r="K8" s="12"/>
      <c r="L8" s="12"/>
      <c r="M8" s="11"/>
    </row>
    <row r="9" spans="1:21" ht="27.6" customHeight="1">
      <c r="A9" s="48" t="s">
        <v>154</v>
      </c>
      <c r="B9" s="46"/>
      <c r="C9" s="46" t="s">
        <v>155</v>
      </c>
      <c r="D9" s="122">
        <v>39000</v>
      </c>
      <c r="E9" s="122">
        <v>39000</v>
      </c>
      <c r="F9" s="59"/>
      <c r="G9" s="12"/>
      <c r="H9" s="12"/>
      <c r="I9" s="12"/>
      <c r="J9" s="12"/>
      <c r="K9" s="12"/>
      <c r="L9" s="12"/>
      <c r="M9" s="11"/>
    </row>
    <row r="10" spans="1:21" ht="26.45" customHeight="1">
      <c r="A10" s="48" t="s">
        <v>156</v>
      </c>
      <c r="B10" s="46"/>
      <c r="C10" s="46" t="s">
        <v>157</v>
      </c>
      <c r="D10" s="122">
        <f>D11</f>
        <v>-60000</v>
      </c>
      <c r="E10" s="122">
        <f>E11</f>
        <v>-60000</v>
      </c>
      <c r="F10" s="59"/>
      <c r="G10" s="12"/>
      <c r="H10" s="12"/>
      <c r="I10" s="12"/>
      <c r="J10" s="12"/>
      <c r="K10" s="12"/>
      <c r="L10" s="12"/>
      <c r="M10" s="11"/>
    </row>
    <row r="11" spans="1:21" ht="26.45" customHeight="1">
      <c r="A11" s="48" t="s">
        <v>159</v>
      </c>
      <c r="B11" s="46"/>
      <c r="C11" s="46" t="s">
        <v>158</v>
      </c>
      <c r="D11" s="122">
        <v>-60000</v>
      </c>
      <c r="E11" s="122">
        <v>-60000</v>
      </c>
      <c r="F11" s="59"/>
      <c r="G11" s="12"/>
      <c r="H11" s="12"/>
      <c r="I11" s="12"/>
      <c r="J11" s="12"/>
      <c r="K11" s="12"/>
      <c r="L11" s="12"/>
      <c r="M11" s="11"/>
    </row>
    <row r="12" spans="1:21" ht="28.9" customHeight="1">
      <c r="A12" s="48" t="s">
        <v>161</v>
      </c>
      <c r="B12" s="46"/>
      <c r="C12" s="46" t="s">
        <v>160</v>
      </c>
      <c r="D12" s="122">
        <f>D13</f>
        <v>19121.2</v>
      </c>
      <c r="E12" s="122">
        <f>E13</f>
        <v>0</v>
      </c>
      <c r="F12" s="59"/>
      <c r="G12" s="12"/>
      <c r="H12" s="12"/>
      <c r="I12" s="12"/>
      <c r="J12" s="12"/>
      <c r="K12" s="12"/>
      <c r="L12" s="12"/>
      <c r="M12" s="11"/>
    </row>
    <row r="13" spans="1:21" ht="30.6" customHeight="1">
      <c r="A13" s="48" t="s">
        <v>162</v>
      </c>
      <c r="B13" s="46"/>
      <c r="C13" s="46" t="s">
        <v>163</v>
      </c>
      <c r="D13" s="122">
        <f>D14+D16</f>
        <v>19121.2</v>
      </c>
      <c r="E13" s="122">
        <f>E14+E16</f>
        <v>0</v>
      </c>
      <c r="F13" s="59"/>
      <c r="G13" s="12"/>
      <c r="H13" s="12"/>
      <c r="I13" s="12"/>
      <c r="J13" s="12"/>
      <c r="K13" s="12"/>
      <c r="L13" s="12"/>
      <c r="M13" s="11"/>
    </row>
    <row r="14" spans="1:21" ht="27.6" customHeight="1">
      <c r="A14" s="48" t="s">
        <v>164</v>
      </c>
      <c r="B14" s="46"/>
      <c r="C14" s="49" t="s">
        <v>165</v>
      </c>
      <c r="D14" s="122">
        <f>D15</f>
        <v>19121.2</v>
      </c>
      <c r="E14" s="122">
        <f>E15</f>
        <v>0</v>
      </c>
      <c r="F14" s="59"/>
      <c r="G14" s="12"/>
      <c r="H14" s="12"/>
      <c r="I14" s="12"/>
      <c r="J14" s="12"/>
      <c r="K14" s="12"/>
      <c r="L14" s="12"/>
      <c r="M14" s="11"/>
    </row>
    <row r="15" spans="1:21" ht="42" customHeight="1">
      <c r="A15" s="48" t="s">
        <v>166</v>
      </c>
      <c r="B15" s="46"/>
      <c r="C15" s="50" t="s">
        <v>167</v>
      </c>
      <c r="D15" s="122">
        <v>19121.2</v>
      </c>
      <c r="E15" s="122">
        <v>0</v>
      </c>
      <c r="F15" s="59"/>
      <c r="G15" s="12"/>
      <c r="H15" s="12"/>
      <c r="I15" s="12"/>
      <c r="J15" s="12"/>
      <c r="K15" s="12"/>
      <c r="L15" s="12"/>
      <c r="M15" s="11"/>
    </row>
    <row r="16" spans="1:21" ht="39.75" customHeight="1">
      <c r="A16" s="48" t="s">
        <v>169</v>
      </c>
      <c r="B16" s="46"/>
      <c r="C16" s="50" t="s">
        <v>168</v>
      </c>
      <c r="D16" s="122">
        <f>D17</f>
        <v>0</v>
      </c>
      <c r="E16" s="122">
        <f>E17</f>
        <v>0</v>
      </c>
      <c r="F16" s="59"/>
      <c r="G16" s="12"/>
      <c r="H16" s="12"/>
      <c r="I16" s="12"/>
      <c r="J16" s="12"/>
      <c r="K16" s="12"/>
      <c r="L16" s="12"/>
      <c r="M16" s="11"/>
    </row>
    <row r="17" spans="1:13" ht="39.75" customHeight="1">
      <c r="A17" s="48" t="s">
        <v>170</v>
      </c>
      <c r="B17" s="46"/>
      <c r="C17" s="50" t="s">
        <v>171</v>
      </c>
      <c r="D17" s="122">
        <v>0</v>
      </c>
      <c r="E17" s="122">
        <v>0</v>
      </c>
      <c r="F17" s="59"/>
      <c r="G17" s="12"/>
      <c r="H17" s="12"/>
      <c r="I17" s="12"/>
      <c r="J17" s="12"/>
      <c r="K17" s="12"/>
      <c r="L17" s="12"/>
      <c r="M17" s="11"/>
    </row>
    <row r="18" spans="1:13" ht="18" customHeight="1">
      <c r="A18" s="46" t="s">
        <v>67</v>
      </c>
      <c r="B18" s="46" t="s">
        <v>68</v>
      </c>
      <c r="C18" s="46" t="s">
        <v>69</v>
      </c>
      <c r="D18" s="122">
        <f>D19+D23</f>
        <v>6674.7999999998137</v>
      </c>
      <c r="E18" s="122">
        <f>E19+E23</f>
        <v>-11114.600000000093</v>
      </c>
      <c r="F18" s="59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70</v>
      </c>
    </row>
    <row r="19" spans="1:13" ht="18.75" customHeight="1">
      <c r="A19" s="46" t="s">
        <v>71</v>
      </c>
      <c r="B19" s="46" t="s">
        <v>72</v>
      </c>
      <c r="C19" s="46" t="s">
        <v>73</v>
      </c>
      <c r="D19" s="122">
        <f t="shared" ref="D19:E21" si="0">D20</f>
        <v>-1222945.6000000001</v>
      </c>
      <c r="E19" s="122">
        <f t="shared" si="0"/>
        <v>-1217582.8</v>
      </c>
      <c r="F19" s="59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74</v>
      </c>
    </row>
    <row r="20" spans="1:13" ht="18.75" customHeight="1">
      <c r="A20" s="46" t="s">
        <v>75</v>
      </c>
      <c r="B20" s="46" t="s">
        <v>76</v>
      </c>
      <c r="C20" s="46" t="s">
        <v>77</v>
      </c>
      <c r="D20" s="122">
        <f t="shared" si="0"/>
        <v>-1222945.6000000001</v>
      </c>
      <c r="E20" s="122">
        <f t="shared" si="0"/>
        <v>-1217582.8</v>
      </c>
      <c r="F20" s="59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78</v>
      </c>
    </row>
    <row r="21" spans="1:13" ht="18" customHeight="1">
      <c r="A21" s="46" t="s">
        <v>79</v>
      </c>
      <c r="B21" s="46" t="s">
        <v>80</v>
      </c>
      <c r="C21" s="46" t="s">
        <v>81</v>
      </c>
      <c r="D21" s="122">
        <f t="shared" si="0"/>
        <v>-1222945.6000000001</v>
      </c>
      <c r="E21" s="122">
        <f t="shared" si="0"/>
        <v>-1217582.8</v>
      </c>
      <c r="F21" s="59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82</v>
      </c>
    </row>
    <row r="22" spans="1:13" ht="28.5" customHeight="1">
      <c r="A22" s="47" t="s">
        <v>83</v>
      </c>
      <c r="B22" s="46" t="s">
        <v>84</v>
      </c>
      <c r="C22" s="46" t="s">
        <v>85</v>
      </c>
      <c r="D22" s="122">
        <v>-1222945.6000000001</v>
      </c>
      <c r="E22" s="122">
        <v>-1217582.8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86</v>
      </c>
    </row>
    <row r="23" spans="1:13" ht="19.5" customHeight="1">
      <c r="A23" s="46" t="s">
        <v>87</v>
      </c>
      <c r="B23" s="46" t="s">
        <v>88</v>
      </c>
      <c r="C23" s="46" t="s">
        <v>89</v>
      </c>
      <c r="D23" s="122">
        <f t="shared" ref="D23:E25" si="1">D24</f>
        <v>1229620.3999999999</v>
      </c>
      <c r="E23" s="122">
        <f t="shared" si="1"/>
        <v>1206468.2</v>
      </c>
      <c r="F23" s="59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90</v>
      </c>
    </row>
    <row r="24" spans="1:13" ht="17.25" customHeight="1">
      <c r="A24" s="46" t="s">
        <v>91</v>
      </c>
      <c r="B24" s="46" t="s">
        <v>92</v>
      </c>
      <c r="C24" s="46" t="s">
        <v>93</v>
      </c>
      <c r="D24" s="122">
        <f t="shared" si="1"/>
        <v>1229620.3999999999</v>
      </c>
      <c r="E24" s="122">
        <f t="shared" si="1"/>
        <v>1206468.2</v>
      </c>
      <c r="F24" s="59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94</v>
      </c>
    </row>
    <row r="25" spans="1:13" ht="15" customHeight="1">
      <c r="A25" s="46" t="s">
        <v>95</v>
      </c>
      <c r="B25" s="46" t="s">
        <v>96</v>
      </c>
      <c r="C25" s="46" t="s">
        <v>97</v>
      </c>
      <c r="D25" s="122">
        <f t="shared" si="1"/>
        <v>1229620.3999999999</v>
      </c>
      <c r="E25" s="122">
        <f t="shared" si="1"/>
        <v>1206468.2</v>
      </c>
      <c r="F25" s="59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98</v>
      </c>
    </row>
    <row r="26" spans="1:13" ht="26.25" customHeight="1">
      <c r="A26" s="47" t="s">
        <v>99</v>
      </c>
      <c r="B26" s="46" t="s">
        <v>100</v>
      </c>
      <c r="C26" s="46" t="s">
        <v>101</v>
      </c>
      <c r="D26" s="122">
        <v>1229620.3999999999</v>
      </c>
      <c r="E26" s="122">
        <v>1206468.2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102</v>
      </c>
    </row>
    <row r="27" spans="1:13" ht="87" customHeight="1">
      <c r="A27" s="35"/>
      <c r="B27" s="36"/>
      <c r="C27" s="158"/>
      <c r="D27" s="158"/>
      <c r="E27" s="158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51"/>
      <c r="B28" s="51"/>
      <c r="C28" s="159"/>
      <c r="D28" s="159"/>
      <c r="E28" s="159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57"/>
      <c r="B29" s="157"/>
      <c r="C29" s="157"/>
      <c r="D29" s="157"/>
      <c r="E29" s="157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2</vt:lpstr>
      <vt:lpstr>прил 3</vt:lpstr>
      <vt:lpstr>прил 4</vt:lpstr>
      <vt:lpstr>'прил 2'!Заголовки_для_печати</vt:lpstr>
      <vt:lpstr>'прил 3'!Заголовки_для_печати</vt:lpstr>
      <vt:lpstr>'прил 2'!Область_печати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Galina</cp:lastModifiedBy>
  <cp:lastPrinted>2022-03-28T07:21:48Z</cp:lastPrinted>
  <dcterms:created xsi:type="dcterms:W3CDTF">2012-03-06T07:59:48Z</dcterms:created>
  <dcterms:modified xsi:type="dcterms:W3CDTF">2022-05-05T08:08:08Z</dcterms:modified>
</cp:coreProperties>
</file>