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1'!$A$1:$E$156</definedName>
  </definedNames>
  <calcPr fullCalcOnLoad="1"/>
</workbook>
</file>

<file path=xl/sharedStrings.xml><?xml version="1.0" encoding="utf-8"?>
<sst xmlns="http://schemas.openxmlformats.org/spreadsheetml/2006/main" count="319" uniqueCount="258">
  <si>
    <t>Код</t>
  </si>
  <si>
    <t>Единый налог на вмененный доход для отдельных видов деятельности</t>
  </si>
  <si>
    <t>163 111 07014 04 0000 120</t>
  </si>
  <si>
    <t>163 114 06012 04 0000 430</t>
  </si>
  <si>
    <t>163 115 02040 04 0000 140</t>
  </si>
  <si>
    <t>182 101 02030 01 1000 110</t>
  </si>
  <si>
    <t>182 101 02040 01 1000 110</t>
  </si>
  <si>
    <t xml:space="preserve">182 106 01020 04 1000 110 </t>
  </si>
  <si>
    <t>182 109 07030 04 1000 110</t>
  </si>
  <si>
    <t>182 109 07030 04 2000 110</t>
  </si>
  <si>
    <t>182 109 07030 04 3000 110</t>
  </si>
  <si>
    <t>Единый сельскохозяйственный налог</t>
  </si>
  <si>
    <t>Целевые сборы с граждан и предприятий, учреждений, организаций на содержание милиции</t>
  </si>
  <si>
    <t>Невыясненные поступления, зачисляемые в бюджеты городских округов</t>
  </si>
  <si>
    <t>182 108 03010 01 1000 110</t>
  </si>
  <si>
    <t>182 105 02010 02 1000 110</t>
  </si>
  <si>
    <t>182 105 02010 02 3000 110</t>
  </si>
  <si>
    <t>182 105 03010 01 1000 110</t>
  </si>
  <si>
    <t>048 112 01010 01 6000 120</t>
  </si>
  <si>
    <t>048 112 01030 01 6000 120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</si>
  <si>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</si>
  <si>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</si>
  <si>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</si>
  <si>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081 000 00000 00 0000 000</t>
  </si>
  <si>
    <t>141 000 00000 00 0000 000</t>
  </si>
  <si>
    <t>163 000 00000 00 0000 000</t>
  </si>
  <si>
    <t>163 111 05012 04 0000 120</t>
  </si>
  <si>
    <t>163 114 02043 04 0000 410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</si>
  <si>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</si>
  <si>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</si>
  <si>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</si>
  <si>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182 000 00000 00 0000 000</t>
  </si>
  <si>
    <t>182 101 02020 01 3000 110</t>
  </si>
  <si>
    <t>182 101 02030 01 3000 110</t>
  </si>
  <si>
    <t>188 000 00000 00 0000 000</t>
  </si>
  <si>
    <t>720 000 00000 00 0000 000</t>
  </si>
  <si>
    <t>792 000 00000 00 0000 000</t>
  </si>
  <si>
    <t>Управление Федеральной службы по надзору в сфере природопользования по Орловской области</t>
  </si>
  <si>
    <t>Межрайонная инспекция Федеральной налоговой службы №3 по Орловской области</t>
  </si>
  <si>
    <t>Администрация города Ливны Орловской области</t>
  </si>
  <si>
    <t>Финансовое управление администрации города Ливны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</si>
  <si>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</si>
  <si>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</si>
  <si>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</si>
  <si>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</si>
  <si>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</si>
  <si>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</si>
  <si>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 xml:space="preserve">182 101 02010 01 1000 110 </t>
  </si>
  <si>
    <t>182 101 02010 01 3000 110</t>
  </si>
  <si>
    <t>Прочие безвозмездные поступления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</si>
  <si>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</si>
  <si>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</si>
  <si>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</si>
  <si>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</si>
  <si>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</si>
  <si>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</si>
  <si>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ИТОГО ДОХОДОВ</t>
  </si>
  <si>
    <t>Наименование показателя</t>
  </si>
  <si>
    <t>Управление муниципального имущества администрации города Ливны</t>
  </si>
  <si>
    <t>163 111 01040 04 0000 120</t>
  </si>
  <si>
    <t>182 105 04010 02 1000 110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</si>
  <si>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</si>
  <si>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</si>
  <si>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</si>
  <si>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</si>
  <si>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от сдачи в аренду имущества, составляющего казну городских округов (за исключением земельных  участков)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</si>
  <si>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</si>
  <si>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163 111 09044 04 0000 120</t>
  </si>
  <si>
    <t>321 000 00000 00 0000 000</t>
  </si>
  <si>
    <t>163 111 05074 04 0000 120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</si>
  <si>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</si>
  <si>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100 000 00000 00 0000 000</t>
  </si>
  <si>
    <t>Федеральное казначейство</t>
  </si>
  <si>
    <t>182 101 02010 01 2100 110</t>
  </si>
  <si>
    <t>182 101 02020 01 2100 110</t>
  </si>
  <si>
    <t>182 101 02030 01 2100 110</t>
  </si>
  <si>
    <t>182 105 02010 02 2100 110</t>
  </si>
  <si>
    <t>182 105 02020 02 2100 110</t>
  </si>
  <si>
    <t>182 105 04010 02 2100 110</t>
  </si>
  <si>
    <t xml:space="preserve">182 106 01020 04 2100 110 </t>
  </si>
  <si>
    <t>182 106 06032 04 1000 110</t>
  </si>
  <si>
    <t>182 106 06032 04 2100 110</t>
  </si>
  <si>
    <t>182 106 06032 04 3000 110</t>
  </si>
  <si>
    <t>182 106 06042 04 1000 110</t>
  </si>
  <si>
    <t>182 106 06042 04 2100 110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</si>
  <si>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</si>
  <si>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</si>
  <si>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Управление Федеральной службы по ветеринарному и фитосанитарному надзору по Орловской и Курской областям</t>
  </si>
  <si>
    <t>МО МВД России "Ливенский"</t>
  </si>
  <si>
    <t>Прочие доходы от компенсации затрат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</si>
  <si>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</si>
  <si>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182 101 02020 01 1000 110</t>
  </si>
  <si>
    <t>720 108 07150 01 1000 110</t>
  </si>
  <si>
    <t>Государственная пошлина за выдачу разрешения на установку  рекламной конструкции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</si>
  <si>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</si>
  <si>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163 117 05040 04 0000 180</t>
  </si>
  <si>
    <t>Прочие неналоговые доходы бюджетов городских округов</t>
  </si>
  <si>
    <t>182 101 02010 01 4000 110</t>
  </si>
  <si>
    <t>720 115 02040 04 0001 140</t>
  </si>
  <si>
    <t>720 115 02040 04 0002 140</t>
  </si>
  <si>
    <t>720 115 02040 04 0003 140</t>
  </si>
  <si>
    <t>161 000 0000 00 0000 000</t>
  </si>
  <si>
    <t>Управление Федеральной антимонопольной  службы по Орловской области</t>
  </si>
  <si>
    <t>322 000 00000 00 0000 000</t>
  </si>
  <si>
    <t>Управление Федеральной службы судебных приставов по Орловской области Ливенский районный отдел</t>
  </si>
  <si>
    <t>ФБУ "Кадастровая палата" по Орловской области</t>
  </si>
  <si>
    <t xml:space="preserve">тыс.рублей 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</si>
  <si>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</si>
  <si>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</si>
  <si>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</si>
  <si>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</si>
  <si>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</si>
  <si>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</si>
  <si>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 xml:space="preserve">Управление Федеральной службы по надзору в сфере защиты прав потребителей и благополучия человека по Орловской области </t>
  </si>
  <si>
    <t>182 105 03010 01 3000 110</t>
  </si>
  <si>
    <t>048 112 01041 01 6000 120</t>
  </si>
  <si>
    <t>048 112 01042 01 6000 120</t>
  </si>
  <si>
    <t>Управление жилищно-коммунального хозяйства администрации города Ливны</t>
  </si>
  <si>
    <t>727 000 00000 00 0000 000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</si>
  <si>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</si>
  <si>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мероприятий по обеспечению жильем молодых семей</t>
  </si>
  <si>
    <t>% выполнения плана</t>
  </si>
  <si>
    <t>100 103 02231 01 0000 110</t>
  </si>
  <si>
    <t>100 103 02241 01 0000 110</t>
  </si>
  <si>
    <t>100 103 02251 01 0000 110</t>
  </si>
  <si>
    <t>100 103 02261 01 0000 110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</si>
  <si>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</si>
  <si>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</si>
  <si>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</si>
  <si>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</si>
  <si>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163 115 02040 04 0003 140</t>
  </si>
  <si>
    <t>182 106 06032 04 4000 110</t>
  </si>
  <si>
    <t>св.100</t>
  </si>
  <si>
    <t>727 113 02994 04 0000 130</t>
  </si>
  <si>
    <t>792 202 25497 04 0000 150</t>
  </si>
  <si>
    <t>792 202 25555 04 0000 150</t>
  </si>
  <si>
    <t>792 202 29999 04 0000 150</t>
  </si>
  <si>
    <t>792 202 30021 04 0000 150</t>
  </si>
  <si>
    <t>792 202 30024 04 0000 150</t>
  </si>
  <si>
    <t>792 202 30027 04 0000 150</t>
  </si>
  <si>
    <t xml:space="preserve">792 202 30029 04 0000 150 </t>
  </si>
  <si>
    <t>792 202 35082 04 0000 150</t>
  </si>
  <si>
    <t>792 202 35120 04 0000 150</t>
  </si>
  <si>
    <t>792 202 35134 04 0000 150</t>
  </si>
  <si>
    <t>792 202 35135 04 0000 150</t>
  </si>
  <si>
    <t>792 207 04050 04 0000 150</t>
  </si>
  <si>
    <t>792 202 15001 04 0000 150</t>
  </si>
  <si>
    <t>792 202 15002 04 0000 150</t>
  </si>
  <si>
    <t>792 202 20216 04 0000 150</t>
  </si>
  <si>
    <t>792 202 25467 04 0000 150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</si>
  <si>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</si>
  <si>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</si>
  <si>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</si>
  <si>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163 117 01040 04 0000 180</t>
  </si>
  <si>
    <t>Приложение  1                                                       к решению Ливенского городского Совета народных депутатов  от                                                         2020 г.       №                        -ГС</t>
  </si>
  <si>
    <t>Департамент образования Орловской области</t>
  </si>
  <si>
    <t>011 116 01203 01 0000 140</t>
  </si>
  <si>
    <t>011 116 01063 01 0000 140</t>
  </si>
  <si>
    <t>011 116 01053 01 0000 140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</si>
  <si>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</si>
  <si>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</si>
  <si>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</si>
  <si>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План   2020г.</t>
  </si>
  <si>
    <t>Факт  2020г.</t>
  </si>
  <si>
    <t>012 000 00000 00 0000 000</t>
  </si>
  <si>
    <t>011 000 00000 00 0000 000</t>
  </si>
  <si>
    <t>048 000 00000 00 0000 000</t>
  </si>
  <si>
    <t>Контрольно-счетная палата города Ливны</t>
  </si>
  <si>
    <t>012 116 10100 04 0000 140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</si>
  <si>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</si>
  <si>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075 000 00000 00 0000 000</t>
  </si>
  <si>
    <t>075 113 02994 04 0000 130</t>
  </si>
  <si>
    <t>Управление общего образования администрации города Ливаны</t>
  </si>
  <si>
    <t>075 116 07010 04 0000 140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</si>
  <si>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</si>
  <si>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081 116 10123 01 0000 140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</si>
  <si>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</si>
  <si>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150 000 00000 00 0000 000</t>
  </si>
  <si>
    <t>163 116 01074 04 0000 140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</si>
  <si>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</si>
  <si>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163 116 01084 04 0000 140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</si>
  <si>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</si>
  <si>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163 116 07010 04 0000 140</t>
  </si>
  <si>
    <t>163 116 10032 04 0000 140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</si>
  <si>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</si>
  <si>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182 101 02050 01 2100 110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</si>
  <si>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</si>
  <si>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182 105 03010 01 2100 110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</si>
  <si>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</si>
  <si>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188 116 10123 01 0041 140</t>
  </si>
  <si>
    <t>321 116 10123 01 0041 140</t>
  </si>
  <si>
    <t>321 116 10123 01 0051 140</t>
  </si>
  <si>
    <t>322 116 10123 01 0041 140</t>
  </si>
  <si>
    <t>322 116 10123 01 0111 140</t>
  </si>
  <si>
    <t>720 116 01053 01 0000 140</t>
  </si>
  <si>
    <t>720 116 01063 01 0000 140</t>
  </si>
  <si>
    <t>720 116 01073 01 0000 140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</si>
  <si>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</si>
  <si>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720 116 01203 01 0000 140</t>
  </si>
  <si>
    <t>720 116 02020 02 0000 140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</si>
  <si>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</si>
  <si>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720 116 10032 04 0000 140</t>
  </si>
  <si>
    <t>720 116 10123 01 0000 140</t>
  </si>
  <si>
    <t>720 116 10123 01 0001 140</t>
  </si>
  <si>
    <t>720 116 10123 01 0002 140</t>
  </si>
  <si>
    <t>720 207 04020 04 0000 150</t>
  </si>
  <si>
    <t>720 207 04050 04 0000 150</t>
  </si>
  <si>
    <t>727 115 02040 04 0000 140</t>
  </si>
  <si>
    <t>727 116 07010 04 0000 140</t>
  </si>
  <si>
    <t>756 000 00000 00 0000 000</t>
  </si>
  <si>
    <t>756 116 07010 04 0000 140</t>
  </si>
  <si>
    <t>792 116 10032 04 0000 140</t>
  </si>
  <si>
    <t>Прочие дотации бюджетам городских округов</t>
  </si>
  <si>
    <t>792 202 19999 04 0000 150</t>
  </si>
  <si>
    <t>792 202 25299 04 0000 150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</si>
  <si>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</si>
  <si>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792 202 25304 04 0000 150</t>
  </si>
  <si>
    <t>792 202 25491 04 0000 150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</si>
  <si>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</si>
  <si>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792 202 45303 04 0000 150</t>
  </si>
  <si>
    <t>792 218 04010 04 0000 150</t>
  </si>
  <si>
    <t>792 219 60010 04 0000 150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</si>
  <si>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</si>
  <si>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</si>
  <si>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792 202 35260 04 0000 150</t>
  </si>
  <si>
    <t xml:space="preserve"> 792 202 39999 04 0000 150</t>
  </si>
  <si>
    <t xml:space="preserve"> 792 202 49999 04 0000 150</t>
  </si>
  <si>
    <t>805 116 01053 01 0000 140</t>
  </si>
  <si>
    <t>805 116 01063 01 0000 140</t>
  </si>
  <si>
    <t>805 116 01073 01 0000 140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</si>
  <si>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</si>
  <si>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805 116 01133 01 0000 140</t>
  </si>
  <si>
    <t>805 116 01143 01 0000 140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</si>
  <si>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</si>
  <si>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805 116 01153 01 0000 140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</si>
  <si>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</si>
  <si>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805 116 01173 01 0000 140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</si>
  <si>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</si>
  <si>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805 116 01193 01 0000 140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</si>
  <si>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</si>
  <si>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805 116 01203 01 0000 140</t>
  </si>
  <si>
    <t>818 116 10123 01 0041 140</t>
  </si>
  <si>
    <t>Управление по организационному обеспечению деятельности мировых судей Орловской области</t>
  </si>
  <si>
    <t>818 000 00000 00 0000 000</t>
  </si>
  <si>
    <t>Департамент надзорной и контрольной деятельности Орловской области</t>
  </si>
  <si>
    <t>Управление культуры, молодежной политики и спорта администрации города Ливны</t>
  </si>
  <si>
    <t>Федеральная служба по труду и занятости</t>
  </si>
  <si>
    <t xml:space="preserve">805 000 00000 00 0000 000 </t>
  </si>
  <si>
    <t>141 116 10123 01 0041 140</t>
  </si>
  <si>
    <t>150 116 10123 01 0041 140</t>
  </si>
  <si>
    <t>161 116 10123 01 0041 140</t>
  </si>
  <si>
    <t>182 116 10123 01 0041 140</t>
  </si>
  <si>
    <t>182 116 10129 01 0000 140</t>
  </si>
  <si>
    <t>субв.</t>
  </si>
  <si>
    <t>межб. Тр</t>
  </si>
  <si>
    <t>Доходы бюджета г.Ливны за 2020 год по кодам классификации  доходов бюджета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</si>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</sst>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  <numFmt numFmtId="18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wrapText="1"/>
    </xf>
    <xf numFmtId="182" fontId="4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left" wrapText="1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7" fillId="31" borderId="10" xfId="0" applyNumberFormat="1" applyFont="1" applyFill="1" applyBorder="1" applyAlignment="1">
      <alignment horizontal="left" wrapText="1"/>
    </xf>
    <xf numFmtId="0" fontId="8" fillId="31" borderId="10" xfId="0" applyFont="1" applyFill="1" applyBorder="1" applyAlignment="1">
      <alignment horizontal="center" vertical="center"/>
    </xf>
    <xf numFmtId="49" fontId="8" fillId="31" borderId="10" xfId="0" applyNumberFormat="1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2" fontId="7" fillId="0" borderId="0" xfId="0" applyNumberFormat="1" applyFont="1" applyFill="1" applyAlignment="1">
      <alignment/>
    </xf>
    <xf numFmtId="182" fontId="4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1"/>
  <dimension ref="A1:K159"/>
  <sheetViews>
    <sheetView tabSelected="1" view="pageBreakPreview" zoomScale="90" zoomScaleNormal="90" zoomScaleSheetLayoutView="90" zoomScalePageLayoutView="0" workbookViewId="0" topLeftCell="A22">
      <selection activeCell="B26" sqref="B26"/>
    </sheetView>
  </sheetViews>
  <sheetFormatPr defaultColWidth="9.00390625" defaultRowHeight="12.75"/>
  <cols>
    <col min="1" max="1" width="28.125" style="42" customWidth="1"/>
    <col min="2" max="2" width="70.875" style="2" customWidth="1"/>
    <col min="3" max="3" width="13.00390625" style="1" customWidth="1"/>
    <col min="4" max="4" width="12.125" style="43" customWidth="1"/>
    <col min="5" max="5" width="11.375" style="43" customWidth="1"/>
    <col min="6" max="6" width="12.625" style="2" customWidth="1"/>
    <col min="7" max="7" width="13.25390625" style="2" customWidth="1"/>
    <col min="8" max="16384" width="9.125" style="2" customWidth="1"/>
  </cols>
  <sheetData>
    <row r="1" spans="3:5" ht="65.25" customHeight="1">
      <c r="C1" s="78" t="s">
        <v>154</v>
      </c>
      <c r="D1" s="78"/>
      <c r="E1" s="78"/>
    </row>
    <row r="2" spans="1:5" ht="18.75">
      <c r="A2" s="76" t="s">
        <v>255</v>
      </c>
      <c r="B2" s="76"/>
      <c r="C2" s="76"/>
      <c r="D2" s="76"/>
      <c r="E2" s="76"/>
    </row>
    <row r="3" spans="1:4" ht="18.75">
      <c r="A3" s="77"/>
      <c r="B3" s="77"/>
      <c r="C3" s="77"/>
      <c r="D3" s="77"/>
    </row>
    <row r="4" spans="1:5" ht="15" customHeight="1">
      <c r="A4" s="44"/>
      <c r="B4" s="45"/>
      <c r="C4" s="46"/>
      <c r="E4" s="47" t="s">
        <v>106</v>
      </c>
    </row>
    <row r="5" spans="1:5" s="51" customFormat="1" ht="43.5" customHeight="1">
      <c r="A5" s="48" t="s">
        <v>0</v>
      </c>
      <c r="B5" s="48" t="s">
        <v>57</v>
      </c>
      <c r="C5" s="49" t="s">
        <v>162</v>
      </c>
      <c r="D5" s="49" t="s">
        <v>163</v>
      </c>
      <c r="E5" s="50" t="s">
        <v>121</v>
      </c>
    </row>
    <row r="6" spans="1:5" s="54" customFormat="1" ht="12" customHeight="1">
      <c r="A6" s="52">
        <v>1</v>
      </c>
      <c r="B6" s="53">
        <v>2</v>
      </c>
      <c r="C6" s="53">
        <v>3</v>
      </c>
      <c r="D6" s="52">
        <v>4</v>
      </c>
      <c r="E6" s="52">
        <v>5</v>
      </c>
    </row>
    <row r="7" spans="1:9" s="59" customFormat="1" ht="17.25" customHeight="1">
      <c r="A7" s="55" t="s">
        <v>56</v>
      </c>
      <c r="B7" s="56"/>
      <c r="C7" s="57">
        <f>C8+C12+C14+C19+C22+C24+C29+C31+C33+C35+C51+C84+C89+C92+C95+C111+C115+C117+C145+C155</f>
        <v>1017455.7</v>
      </c>
      <c r="D7" s="57">
        <f>D8+D12+D14+D19+D22+D24+D29+D31+D33+D35+D51+D84+D89+D92+D95+D111+D115+D117+D145+D155</f>
        <v>1011795.1000000001</v>
      </c>
      <c r="E7" s="58">
        <f>D7/C7*100</f>
        <v>99.44365145332618</v>
      </c>
      <c r="F7" s="17"/>
      <c r="G7" s="17"/>
      <c r="H7" s="79"/>
      <c r="I7" s="79"/>
    </row>
    <row r="8" spans="1:9" s="59" customFormat="1" ht="17.25" customHeight="1">
      <c r="A8" s="27" t="s">
        <v>165</v>
      </c>
      <c r="B8" s="28" t="s">
        <v>155</v>
      </c>
      <c r="C8" s="29">
        <f>C9+C10+C11</f>
        <v>16</v>
      </c>
      <c r="D8" s="29">
        <f>D9+D10+D11</f>
        <v>16.9</v>
      </c>
      <c r="E8" s="30">
        <f aca="true" t="shared" si="0" ref="E8:E71">D8/C8*100</f>
        <v>105.62499999999999</v>
      </c>
      <c r="F8" s="17"/>
      <c r="G8" s="17"/>
      <c r="H8" s="26"/>
      <c r="I8" s="26"/>
    </row>
    <row r="9" spans="1:9" s="59" customFormat="1" ht="84" customHeight="1">
      <c r="A9" s="14" t="s">
        <v>158</v>
      </c>
      <c r="B9" s="62" t="s">
        <v>159</v>
      </c>
      <c r="C9" s="6">
        <v>3</v>
      </c>
      <c r="D9" s="6">
        <v>3.3</v>
      </c>
      <c r="E9" s="15">
        <f t="shared" si="0"/>
        <v>109.99999999999999</v>
      </c>
      <c r="F9" s="17"/>
      <c r="G9" s="17"/>
      <c r="H9" s="26"/>
      <c r="I9" s="26"/>
    </row>
    <row r="10" spans="1:11" s="59" customFormat="1" ht="97.5" customHeight="1">
      <c r="A10" s="14" t="s">
        <v>157</v>
      </c>
      <c r="B10" s="62" t="s">
        <v>160</v>
      </c>
      <c r="C10" s="6">
        <v>7</v>
      </c>
      <c r="D10" s="6">
        <v>7.6</v>
      </c>
      <c r="E10" s="15">
        <f t="shared" si="0"/>
        <v>108.57142857142857</v>
      </c>
      <c r="F10" s="17"/>
      <c r="G10" s="17"/>
      <c r="H10" s="26"/>
      <c r="I10" s="26"/>
      <c r="K10" s="73"/>
    </row>
    <row r="11" spans="1:9" s="59" customFormat="1" ht="84.75" customHeight="1">
      <c r="A11" s="14" t="s">
        <v>156</v>
      </c>
      <c r="B11" s="62" t="s">
        <v>161</v>
      </c>
      <c r="C11" s="6">
        <v>6</v>
      </c>
      <c r="D11" s="6">
        <v>6</v>
      </c>
      <c r="E11" s="15">
        <f t="shared" si="0"/>
        <v>100</v>
      </c>
      <c r="F11" s="17"/>
      <c r="G11" s="17"/>
      <c r="H11" s="26"/>
      <c r="I11" s="26"/>
    </row>
    <row r="12" spans="1:9" s="59" customFormat="1" ht="24.75" customHeight="1">
      <c r="A12" s="27" t="s">
        <v>164</v>
      </c>
      <c r="B12" s="31" t="s">
        <v>167</v>
      </c>
      <c r="C12" s="29">
        <f>C13</f>
        <v>0</v>
      </c>
      <c r="D12" s="29">
        <f>D13</f>
        <v>16.4</v>
      </c>
      <c r="E12" s="34">
        <v>0</v>
      </c>
      <c r="F12" s="17"/>
      <c r="G12" s="17"/>
      <c r="H12" s="26"/>
      <c r="I12" s="26"/>
    </row>
    <row r="13" spans="1:9" s="59" customFormat="1" ht="48" customHeight="1">
      <c r="A13" s="14" t="s">
        <v>168</v>
      </c>
      <c r="B13" s="62" t="s">
        <v>169</v>
      </c>
      <c r="C13" s="6">
        <v>0</v>
      </c>
      <c r="D13" s="6">
        <v>16.4</v>
      </c>
      <c r="E13" s="15">
        <v>0</v>
      </c>
      <c r="F13" s="17"/>
      <c r="G13" s="17"/>
      <c r="H13" s="26"/>
      <c r="I13" s="26"/>
    </row>
    <row r="14" spans="1:7" ht="35.25" customHeight="1">
      <c r="A14" s="32" t="s">
        <v>166</v>
      </c>
      <c r="B14" s="33" t="s">
        <v>37</v>
      </c>
      <c r="C14" s="29">
        <f>C15+C16+C17+C18</f>
        <v>46</v>
      </c>
      <c r="D14" s="29">
        <f>D15+D16+D17+D18</f>
        <v>-55.5</v>
      </c>
      <c r="E14" s="34">
        <v>0</v>
      </c>
      <c r="F14" s="1"/>
      <c r="G14" s="19"/>
    </row>
    <row r="15" spans="1:7" ht="32.25" customHeight="1">
      <c r="A15" s="4" t="s">
        <v>18</v>
      </c>
      <c r="B15" s="11" t="s">
        <v>20</v>
      </c>
      <c r="C15" s="6">
        <v>17</v>
      </c>
      <c r="D15" s="6">
        <v>17.8</v>
      </c>
      <c r="E15" s="15">
        <f t="shared" si="0"/>
        <v>104.70588235294119</v>
      </c>
      <c r="F15" s="1"/>
      <c r="G15" s="1"/>
    </row>
    <row r="16" spans="1:6" ht="25.5" customHeight="1">
      <c r="A16" s="4" t="s">
        <v>19</v>
      </c>
      <c r="B16" s="11" t="s">
        <v>21</v>
      </c>
      <c r="C16" s="6">
        <v>29</v>
      </c>
      <c r="D16" s="6">
        <v>71</v>
      </c>
      <c r="E16" s="15" t="s">
        <v>132</v>
      </c>
      <c r="F16" s="1"/>
    </row>
    <row r="17" spans="1:6" ht="21.75" customHeight="1">
      <c r="A17" s="4" t="s">
        <v>115</v>
      </c>
      <c r="B17" s="11" t="s">
        <v>22</v>
      </c>
      <c r="C17" s="6">
        <v>0</v>
      </c>
      <c r="D17" s="6">
        <v>-60.8</v>
      </c>
      <c r="E17" s="15">
        <v>0</v>
      </c>
      <c r="F17" s="1"/>
    </row>
    <row r="18" spans="1:6" ht="23.25" customHeight="1">
      <c r="A18" s="4" t="s">
        <v>116</v>
      </c>
      <c r="B18" s="11" t="s">
        <v>22</v>
      </c>
      <c r="C18" s="6">
        <v>0</v>
      </c>
      <c r="D18" s="6">
        <v>-83.5</v>
      </c>
      <c r="E18" s="15">
        <v>0</v>
      </c>
      <c r="F18" s="1"/>
    </row>
    <row r="19" spans="1:6" ht="23.25" customHeight="1">
      <c r="A19" s="32" t="s">
        <v>170</v>
      </c>
      <c r="B19" s="33" t="s">
        <v>172</v>
      </c>
      <c r="C19" s="29">
        <f>C20+C21</f>
        <v>104</v>
      </c>
      <c r="D19" s="29">
        <f>D20+D21</f>
        <v>134.4</v>
      </c>
      <c r="E19" s="34">
        <f t="shared" si="0"/>
        <v>129.23076923076923</v>
      </c>
      <c r="F19" s="1"/>
    </row>
    <row r="20" spans="1:6" ht="23.25" customHeight="1">
      <c r="A20" s="4" t="s">
        <v>171</v>
      </c>
      <c r="B20" s="5" t="s">
        <v>89</v>
      </c>
      <c r="C20" s="6">
        <v>0</v>
      </c>
      <c r="D20" s="6">
        <v>104.2</v>
      </c>
      <c r="E20" s="15">
        <v>0</v>
      </c>
      <c r="F20" s="1"/>
    </row>
    <row r="21" spans="1:6" ht="75.75" customHeight="1">
      <c r="A21" s="4" t="s">
        <v>173</v>
      </c>
      <c r="B21" s="5" t="s">
        <v>174</v>
      </c>
      <c r="C21" s="6">
        <v>104</v>
      </c>
      <c r="D21" s="6">
        <v>30.2</v>
      </c>
      <c r="E21" s="15">
        <f t="shared" si="0"/>
        <v>29.038461538461537</v>
      </c>
      <c r="F21" s="1"/>
    </row>
    <row r="22" spans="1:6" ht="35.25" customHeight="1">
      <c r="A22" s="32" t="s">
        <v>23</v>
      </c>
      <c r="B22" s="33" t="s">
        <v>87</v>
      </c>
      <c r="C22" s="29">
        <f>C23</f>
        <v>0</v>
      </c>
      <c r="D22" s="29">
        <f>D23</f>
        <v>0.4</v>
      </c>
      <c r="E22" s="34">
        <v>0</v>
      </c>
      <c r="F22" s="1"/>
    </row>
    <row r="23" spans="1:6" ht="75" customHeight="1">
      <c r="A23" s="4" t="s">
        <v>175</v>
      </c>
      <c r="B23" s="11" t="s">
        <v>176</v>
      </c>
      <c r="C23" s="6">
        <v>0</v>
      </c>
      <c r="D23" s="6">
        <v>0.4</v>
      </c>
      <c r="E23" s="15">
        <v>0</v>
      </c>
      <c r="F23" s="1"/>
    </row>
    <row r="24" spans="1:7" ht="25.5" customHeight="1">
      <c r="A24" s="63" t="s">
        <v>71</v>
      </c>
      <c r="B24" s="64" t="s">
        <v>72</v>
      </c>
      <c r="C24" s="61">
        <f>C25+C26+C27+C28</f>
        <v>3196.2</v>
      </c>
      <c r="D24" s="61">
        <f>D25+D26+D27+D28</f>
        <v>3137.6</v>
      </c>
      <c r="E24" s="15">
        <f t="shared" si="0"/>
        <v>98.16657280520619</v>
      </c>
      <c r="F24" s="1"/>
      <c r="G24" s="1"/>
    </row>
    <row r="25" spans="1:6" ht="121.5" customHeight="1">
      <c r="A25" s="4" t="s">
        <v>122</v>
      </c>
      <c r="B25" s="20" t="s">
        <v>126</v>
      </c>
      <c r="C25" s="21">
        <v>1500.9</v>
      </c>
      <c r="D25" s="21">
        <v>1447.2</v>
      </c>
      <c r="E25" s="15">
        <f t="shared" si="0"/>
        <v>96.42214671197281</v>
      </c>
      <c r="F25" s="1"/>
    </row>
    <row r="26" spans="1:6" ht="118.5" customHeight="1">
      <c r="A26" s="4" t="s">
        <v>123</v>
      </c>
      <c r="B26" s="20" t="s">
        <v>127</v>
      </c>
      <c r="C26" s="21">
        <v>9.4</v>
      </c>
      <c r="D26" s="21">
        <v>10.3</v>
      </c>
      <c r="E26" s="15">
        <f t="shared" si="0"/>
        <v>109.57446808510637</v>
      </c>
      <c r="F26" s="1"/>
    </row>
    <row r="27" spans="1:6" ht="105" customHeight="1">
      <c r="A27" s="4" t="s">
        <v>124</v>
      </c>
      <c r="B27" s="20" t="s">
        <v>128</v>
      </c>
      <c r="C27" s="21">
        <v>1936.7</v>
      </c>
      <c r="D27" s="21">
        <v>1946.9</v>
      </c>
      <c r="E27" s="15">
        <f t="shared" si="0"/>
        <v>100.52666907626376</v>
      </c>
      <c r="F27" s="1"/>
    </row>
    <row r="28" spans="1:6" ht="98.25" customHeight="1">
      <c r="A28" s="4" t="s">
        <v>125</v>
      </c>
      <c r="B28" s="20" t="s">
        <v>129</v>
      </c>
      <c r="C28" s="21">
        <v>-250.8</v>
      </c>
      <c r="D28" s="21">
        <v>-266.8</v>
      </c>
      <c r="E28" s="15"/>
      <c r="F28" s="1"/>
    </row>
    <row r="29" spans="1:6" ht="39.75" customHeight="1">
      <c r="A29" s="63" t="s">
        <v>24</v>
      </c>
      <c r="B29" s="64" t="s">
        <v>113</v>
      </c>
      <c r="C29" s="61">
        <f>C30</f>
        <v>250</v>
      </c>
      <c r="D29" s="61">
        <f>D30</f>
        <v>353.2</v>
      </c>
      <c r="E29" s="15">
        <f t="shared" si="0"/>
        <v>141.28</v>
      </c>
      <c r="F29" s="1"/>
    </row>
    <row r="30" spans="1:6" ht="77.25" customHeight="1">
      <c r="A30" s="4" t="s">
        <v>248</v>
      </c>
      <c r="B30" s="11" t="s">
        <v>176</v>
      </c>
      <c r="C30" s="6">
        <v>250</v>
      </c>
      <c r="D30" s="6">
        <v>353.2</v>
      </c>
      <c r="E30" s="15">
        <f t="shared" si="0"/>
        <v>141.28</v>
      </c>
      <c r="F30" s="1"/>
    </row>
    <row r="31" spans="1:6" ht="46.5" customHeight="1">
      <c r="A31" s="63" t="s">
        <v>177</v>
      </c>
      <c r="B31" s="64" t="s">
        <v>246</v>
      </c>
      <c r="C31" s="61">
        <f>C32</f>
        <v>0</v>
      </c>
      <c r="D31" s="61">
        <f>D32</f>
        <v>220</v>
      </c>
      <c r="E31" s="15">
        <v>0</v>
      </c>
      <c r="F31" s="1"/>
    </row>
    <row r="32" spans="1:6" ht="77.25" customHeight="1">
      <c r="A32" s="4" t="s">
        <v>249</v>
      </c>
      <c r="B32" s="11" t="s">
        <v>176</v>
      </c>
      <c r="C32" s="6">
        <v>0</v>
      </c>
      <c r="D32" s="6">
        <v>220</v>
      </c>
      <c r="E32" s="15">
        <v>0</v>
      </c>
      <c r="F32" s="1"/>
    </row>
    <row r="33" spans="1:6" ht="36" customHeight="1">
      <c r="A33" s="63" t="s">
        <v>101</v>
      </c>
      <c r="B33" s="64" t="s">
        <v>102</v>
      </c>
      <c r="C33" s="61">
        <f>C34</f>
        <v>0</v>
      </c>
      <c r="D33" s="61">
        <f>D34</f>
        <v>3</v>
      </c>
      <c r="E33" s="15">
        <v>0</v>
      </c>
      <c r="F33" s="1"/>
    </row>
    <row r="34" spans="1:6" ht="66" customHeight="1">
      <c r="A34" s="4" t="s">
        <v>250</v>
      </c>
      <c r="B34" s="11" t="s">
        <v>176</v>
      </c>
      <c r="C34" s="6">
        <v>0</v>
      </c>
      <c r="D34" s="6">
        <v>3</v>
      </c>
      <c r="E34" s="15">
        <v>0</v>
      </c>
      <c r="F34" s="1"/>
    </row>
    <row r="35" spans="1:6" ht="33" customHeight="1">
      <c r="A35" s="63" t="s">
        <v>25</v>
      </c>
      <c r="B35" s="64" t="s">
        <v>58</v>
      </c>
      <c r="C35" s="61">
        <f>C36+C37+C38+C39+C40+C41+C42+C43+C44+C45+C46+C47+C48+C49+C50</f>
        <v>55618.299999999996</v>
      </c>
      <c r="D35" s="61">
        <f>D36+D37+D38+D39+D40+D41+D42+D43+D44+D45+D46+D47+D48+D49+D50</f>
        <v>54527.69999999999</v>
      </c>
      <c r="E35" s="15">
        <f t="shared" si="0"/>
        <v>98.03913460138119</v>
      </c>
      <c r="F35" s="1"/>
    </row>
    <row r="36" spans="1:7" ht="54" customHeight="1">
      <c r="A36" s="4" t="s">
        <v>59</v>
      </c>
      <c r="B36" s="11" t="s">
        <v>61</v>
      </c>
      <c r="C36" s="6">
        <v>136.3</v>
      </c>
      <c r="D36" s="6">
        <v>147.5</v>
      </c>
      <c r="E36" s="15">
        <f t="shared" si="0"/>
        <v>108.21716801173879</v>
      </c>
      <c r="F36" s="1"/>
      <c r="G36" s="1"/>
    </row>
    <row r="37" spans="1:7" s="3" customFormat="1" ht="84" customHeight="1">
      <c r="A37" s="35" t="s">
        <v>26</v>
      </c>
      <c r="B37" s="20" t="s">
        <v>28</v>
      </c>
      <c r="C37" s="36">
        <v>26432.8</v>
      </c>
      <c r="D37" s="36">
        <v>30053.2</v>
      </c>
      <c r="E37" s="15">
        <f t="shared" si="0"/>
        <v>113.69661935171453</v>
      </c>
      <c r="F37" s="18"/>
      <c r="G37" s="18"/>
    </row>
    <row r="38" spans="1:6" ht="39" customHeight="1">
      <c r="A38" s="4" t="s">
        <v>69</v>
      </c>
      <c r="B38" s="11" t="s">
        <v>65</v>
      </c>
      <c r="C38" s="6">
        <v>2900.7</v>
      </c>
      <c r="D38" s="6">
        <v>2554.7</v>
      </c>
      <c r="E38" s="15">
        <f t="shared" si="0"/>
        <v>88.07184472713483</v>
      </c>
      <c r="F38" s="1"/>
    </row>
    <row r="39" spans="1:7" ht="48.75" customHeight="1">
      <c r="A39" s="4" t="s">
        <v>2</v>
      </c>
      <c r="B39" s="11" t="s">
        <v>29</v>
      </c>
      <c r="C39" s="6">
        <v>9197.3</v>
      </c>
      <c r="D39" s="6">
        <v>4054.7</v>
      </c>
      <c r="E39" s="15">
        <f t="shared" si="0"/>
        <v>44.08576430039251</v>
      </c>
      <c r="F39" s="1"/>
      <c r="G39" s="1"/>
    </row>
    <row r="40" spans="1:7" ht="75" customHeight="1">
      <c r="A40" s="4" t="s">
        <v>67</v>
      </c>
      <c r="B40" s="20" t="s">
        <v>66</v>
      </c>
      <c r="C40" s="6">
        <v>1402.7</v>
      </c>
      <c r="D40" s="6">
        <v>1575.6</v>
      </c>
      <c r="E40" s="15">
        <f t="shared" si="0"/>
        <v>112.32622798887859</v>
      </c>
      <c r="F40" s="1"/>
      <c r="G40" s="1"/>
    </row>
    <row r="41" spans="1:7" ht="78.75" customHeight="1">
      <c r="A41" s="4" t="s">
        <v>27</v>
      </c>
      <c r="B41" s="37" t="s">
        <v>46</v>
      </c>
      <c r="C41" s="6">
        <v>12530</v>
      </c>
      <c r="D41" s="6">
        <v>12775.7</v>
      </c>
      <c r="E41" s="15">
        <f t="shared" si="0"/>
        <v>101.9608938547486</v>
      </c>
      <c r="F41" s="1"/>
      <c r="G41" s="1"/>
    </row>
    <row r="42" spans="1:7" ht="48" customHeight="1">
      <c r="A42" s="4" t="s">
        <v>3</v>
      </c>
      <c r="B42" s="11" t="s">
        <v>62</v>
      </c>
      <c r="C42" s="6">
        <v>2300</v>
      </c>
      <c r="D42" s="6">
        <v>2685</v>
      </c>
      <c r="E42" s="15">
        <f t="shared" si="0"/>
        <v>116.73913043478261</v>
      </c>
      <c r="F42" s="1"/>
      <c r="G42" s="1"/>
    </row>
    <row r="43" spans="1:7" ht="51" customHeight="1">
      <c r="A43" s="4" t="s">
        <v>4</v>
      </c>
      <c r="B43" s="11" t="s">
        <v>30</v>
      </c>
      <c r="C43" s="6">
        <v>586.9</v>
      </c>
      <c r="D43" s="6">
        <v>563.3</v>
      </c>
      <c r="E43" s="15">
        <f t="shared" si="0"/>
        <v>95.97887203952973</v>
      </c>
      <c r="F43" s="1"/>
      <c r="G43" s="1"/>
    </row>
    <row r="44" spans="1:7" ht="51" customHeight="1">
      <c r="A44" s="4" t="s">
        <v>130</v>
      </c>
      <c r="B44" s="11" t="s">
        <v>30</v>
      </c>
      <c r="C44" s="6">
        <v>1.6</v>
      </c>
      <c r="D44" s="6">
        <v>5.9</v>
      </c>
      <c r="E44" s="15" t="s">
        <v>132</v>
      </c>
      <c r="F44" s="1"/>
      <c r="G44" s="1"/>
    </row>
    <row r="45" spans="1:7" ht="81" customHeight="1">
      <c r="A45" s="4" t="s">
        <v>178</v>
      </c>
      <c r="B45" s="11" t="s">
        <v>179</v>
      </c>
      <c r="C45" s="6">
        <v>130</v>
      </c>
      <c r="D45" s="6">
        <v>45</v>
      </c>
      <c r="E45" s="15">
        <f t="shared" si="0"/>
        <v>34.61538461538461</v>
      </c>
      <c r="F45" s="1"/>
      <c r="G45" s="1"/>
    </row>
    <row r="46" spans="1:7" ht="84" customHeight="1">
      <c r="A46" s="4" t="s">
        <v>180</v>
      </c>
      <c r="B46" s="20" t="s">
        <v>181</v>
      </c>
      <c r="C46" s="6">
        <v>0</v>
      </c>
      <c r="D46" s="6">
        <v>35</v>
      </c>
      <c r="E46" s="15">
        <v>0</v>
      </c>
      <c r="F46" s="1"/>
      <c r="G46" s="1"/>
    </row>
    <row r="47" spans="1:7" ht="61.5" customHeight="1">
      <c r="A47" s="14" t="s">
        <v>182</v>
      </c>
      <c r="B47" s="11" t="s">
        <v>174</v>
      </c>
      <c r="C47" s="6">
        <v>0</v>
      </c>
      <c r="D47" s="6">
        <v>3.1</v>
      </c>
      <c r="E47" s="15">
        <v>0</v>
      </c>
      <c r="F47" s="1"/>
      <c r="G47" s="1"/>
    </row>
    <row r="48" spans="1:7" ht="72.75" customHeight="1">
      <c r="A48" s="38" t="s">
        <v>183</v>
      </c>
      <c r="B48" s="5" t="s">
        <v>184</v>
      </c>
      <c r="C48" s="6">
        <v>0</v>
      </c>
      <c r="D48" s="6">
        <v>38.2</v>
      </c>
      <c r="E48" s="15">
        <v>0</v>
      </c>
      <c r="F48" s="1"/>
      <c r="G48" s="1"/>
    </row>
    <row r="49" spans="1:7" ht="72.75" customHeight="1">
      <c r="A49" s="4" t="s">
        <v>153</v>
      </c>
      <c r="B49" s="5" t="s">
        <v>13</v>
      </c>
      <c r="C49" s="6">
        <v>0</v>
      </c>
      <c r="D49" s="6">
        <v>-11.9</v>
      </c>
      <c r="E49" s="15">
        <v>0</v>
      </c>
      <c r="F49" s="1"/>
      <c r="G49" s="1"/>
    </row>
    <row r="50" spans="1:7" ht="25.5" customHeight="1">
      <c r="A50" s="4" t="s">
        <v>95</v>
      </c>
      <c r="B50" s="11" t="s">
        <v>96</v>
      </c>
      <c r="C50" s="6">
        <v>0</v>
      </c>
      <c r="D50" s="6">
        <v>2.7</v>
      </c>
      <c r="E50" s="15">
        <v>0</v>
      </c>
      <c r="F50" s="1"/>
      <c r="G50" s="1"/>
    </row>
    <row r="51" spans="1:6" ht="30.75" customHeight="1">
      <c r="A51" s="63" t="s">
        <v>31</v>
      </c>
      <c r="B51" s="64" t="s">
        <v>38</v>
      </c>
      <c r="C51" s="61">
        <f>C52+C53+C54+C55+C56+C57+C58+C59+C60+C61+C62+C63+C64+C65+C66+C67+C68+C69+C70+C71+C72+C73+C74+C75+C76+C77+C78+C79+C80+C81+C82+C83</f>
        <v>294460</v>
      </c>
      <c r="D51" s="61">
        <f>D52+D53+D54+D55+D56+D57+D58+D59+D60+D61+D62+D63+D64+D65+D66+D67+D68+D69+D70+D71+D72+D73+D74+D75+D76+D77+D78+D79+D80+D81+D82+D83</f>
        <v>290709.8</v>
      </c>
      <c r="E51" s="15">
        <f t="shared" si="0"/>
        <v>98.72641445357604</v>
      </c>
      <c r="F51" s="1"/>
    </row>
    <row r="52" spans="1:7" ht="67.5" customHeight="1">
      <c r="A52" s="38" t="s">
        <v>47</v>
      </c>
      <c r="B52" s="11" t="s">
        <v>70</v>
      </c>
      <c r="C52" s="21">
        <v>208652</v>
      </c>
      <c r="D52" s="21">
        <v>212114</v>
      </c>
      <c r="E52" s="15">
        <f t="shared" si="0"/>
        <v>101.65922205394628</v>
      </c>
      <c r="F52" s="19"/>
      <c r="G52" s="19"/>
    </row>
    <row r="53" spans="1:6" ht="68.25" customHeight="1">
      <c r="A53" s="4" t="s">
        <v>73</v>
      </c>
      <c r="B53" s="11" t="s">
        <v>70</v>
      </c>
      <c r="C53" s="21">
        <v>52</v>
      </c>
      <c r="D53" s="21">
        <v>52.5</v>
      </c>
      <c r="E53" s="15">
        <f t="shared" si="0"/>
        <v>100.96153846153845</v>
      </c>
      <c r="F53" s="19"/>
    </row>
    <row r="54" spans="1:6" ht="69.75" customHeight="1">
      <c r="A54" s="4" t="s">
        <v>48</v>
      </c>
      <c r="B54" s="11" t="s">
        <v>70</v>
      </c>
      <c r="C54" s="21">
        <v>307</v>
      </c>
      <c r="D54" s="21">
        <v>307.3</v>
      </c>
      <c r="E54" s="15">
        <f t="shared" si="0"/>
        <v>100.09771986970684</v>
      </c>
      <c r="F54" s="19"/>
    </row>
    <row r="55" spans="1:6" ht="69.75" customHeight="1">
      <c r="A55" s="4" t="s">
        <v>97</v>
      </c>
      <c r="B55" s="11" t="s">
        <v>70</v>
      </c>
      <c r="C55" s="21">
        <v>0</v>
      </c>
      <c r="D55" s="21">
        <v>-5.3</v>
      </c>
      <c r="E55" s="15">
        <v>0</v>
      </c>
      <c r="F55" s="19"/>
    </row>
    <row r="56" spans="1:6" ht="99.75" customHeight="1">
      <c r="A56" s="4" t="s">
        <v>91</v>
      </c>
      <c r="B56" s="10" t="s">
        <v>41</v>
      </c>
      <c r="C56" s="21">
        <v>930</v>
      </c>
      <c r="D56" s="21">
        <v>934.9</v>
      </c>
      <c r="E56" s="15">
        <f t="shared" si="0"/>
        <v>100.5268817204301</v>
      </c>
      <c r="F56" s="19"/>
    </row>
    <row r="57" spans="1:5" ht="99" customHeight="1">
      <c r="A57" s="4" t="s">
        <v>74</v>
      </c>
      <c r="B57" s="10" t="s">
        <v>41</v>
      </c>
      <c r="C57" s="21">
        <v>3</v>
      </c>
      <c r="D57" s="21">
        <v>3.1</v>
      </c>
      <c r="E57" s="15">
        <f t="shared" si="0"/>
        <v>103.33333333333334</v>
      </c>
    </row>
    <row r="58" spans="1:5" ht="101.25" customHeight="1">
      <c r="A58" s="4" t="s">
        <v>32</v>
      </c>
      <c r="B58" s="10" t="s">
        <v>41</v>
      </c>
      <c r="C58" s="21">
        <v>11</v>
      </c>
      <c r="D58" s="21">
        <v>11.7</v>
      </c>
      <c r="E58" s="15">
        <f t="shared" si="0"/>
        <v>106.36363636363635</v>
      </c>
    </row>
    <row r="59" spans="1:6" ht="39.75" customHeight="1">
      <c r="A59" s="4" t="s">
        <v>5</v>
      </c>
      <c r="B59" s="10" t="s">
        <v>42</v>
      </c>
      <c r="C59" s="21">
        <v>1680</v>
      </c>
      <c r="D59" s="21">
        <v>1689.4</v>
      </c>
      <c r="E59" s="15">
        <f t="shared" si="0"/>
        <v>100.55952380952382</v>
      </c>
      <c r="F59" s="19"/>
    </row>
    <row r="60" spans="1:6" ht="39" customHeight="1">
      <c r="A60" s="4" t="s">
        <v>75</v>
      </c>
      <c r="B60" s="10" t="s">
        <v>42</v>
      </c>
      <c r="C60" s="21">
        <v>30</v>
      </c>
      <c r="D60" s="21">
        <v>30</v>
      </c>
      <c r="E60" s="15">
        <f t="shared" si="0"/>
        <v>100</v>
      </c>
      <c r="F60" s="19"/>
    </row>
    <row r="61" spans="1:5" ht="35.25" customHeight="1">
      <c r="A61" s="4" t="s">
        <v>33</v>
      </c>
      <c r="B61" s="10" t="s">
        <v>42</v>
      </c>
      <c r="C61" s="21">
        <v>35</v>
      </c>
      <c r="D61" s="21">
        <v>35.6</v>
      </c>
      <c r="E61" s="15">
        <f t="shared" si="0"/>
        <v>101.71428571428571</v>
      </c>
    </row>
    <row r="62" spans="1:6" ht="86.25" customHeight="1">
      <c r="A62" s="4" t="s">
        <v>6</v>
      </c>
      <c r="B62" s="20" t="s">
        <v>90</v>
      </c>
      <c r="C62" s="21">
        <v>490</v>
      </c>
      <c r="D62" s="21">
        <v>497.9</v>
      </c>
      <c r="E62" s="15">
        <f t="shared" si="0"/>
        <v>101.61224489795917</v>
      </c>
      <c r="F62" s="19"/>
    </row>
    <row r="63" spans="1:6" ht="65.25" customHeight="1">
      <c r="A63" s="4" t="s">
        <v>185</v>
      </c>
      <c r="B63" s="20" t="s">
        <v>186</v>
      </c>
      <c r="C63" s="21">
        <v>0</v>
      </c>
      <c r="D63" s="21">
        <v>0.1</v>
      </c>
      <c r="E63" s="15">
        <v>0</v>
      </c>
      <c r="F63" s="19"/>
    </row>
    <row r="64" spans="1:7" ht="27" customHeight="1">
      <c r="A64" s="4" t="s">
        <v>15</v>
      </c>
      <c r="B64" s="10" t="s">
        <v>1</v>
      </c>
      <c r="C64" s="21">
        <v>34355</v>
      </c>
      <c r="D64" s="21">
        <v>28380.1</v>
      </c>
      <c r="E64" s="15">
        <f t="shared" si="0"/>
        <v>82.60835395138989</v>
      </c>
      <c r="F64" s="19"/>
      <c r="G64" s="19"/>
    </row>
    <row r="65" spans="1:5" ht="23.25" customHeight="1">
      <c r="A65" s="4" t="s">
        <v>76</v>
      </c>
      <c r="B65" s="10" t="s">
        <v>1</v>
      </c>
      <c r="C65" s="21">
        <v>323</v>
      </c>
      <c r="D65" s="21">
        <v>323.6</v>
      </c>
      <c r="E65" s="15">
        <f t="shared" si="0"/>
        <v>100.1857585139319</v>
      </c>
    </row>
    <row r="66" spans="1:5" ht="26.25" customHeight="1">
      <c r="A66" s="4" t="s">
        <v>16</v>
      </c>
      <c r="B66" s="10" t="s">
        <v>1</v>
      </c>
      <c r="C66" s="21">
        <v>322</v>
      </c>
      <c r="D66" s="21">
        <v>322.5</v>
      </c>
      <c r="E66" s="15">
        <f t="shared" si="0"/>
        <v>100.15527950310559</v>
      </c>
    </row>
    <row r="67" spans="1:5" ht="33" customHeight="1">
      <c r="A67" s="4" t="s">
        <v>77</v>
      </c>
      <c r="B67" s="10" t="s">
        <v>43</v>
      </c>
      <c r="C67" s="21">
        <v>0</v>
      </c>
      <c r="D67" s="21">
        <v>0.1</v>
      </c>
      <c r="E67" s="15">
        <v>0</v>
      </c>
    </row>
    <row r="68" spans="1:7" ht="17.25" customHeight="1">
      <c r="A68" s="7" t="s">
        <v>17</v>
      </c>
      <c r="B68" s="8" t="s">
        <v>11</v>
      </c>
      <c r="C68" s="6">
        <v>1785</v>
      </c>
      <c r="D68" s="6">
        <v>545.3</v>
      </c>
      <c r="E68" s="15">
        <f t="shared" si="0"/>
        <v>30.549019607843135</v>
      </c>
      <c r="F68" s="19"/>
      <c r="G68" s="19"/>
    </row>
    <row r="69" spans="1:7" ht="17.25" customHeight="1">
      <c r="A69" s="7" t="s">
        <v>187</v>
      </c>
      <c r="B69" s="8" t="s">
        <v>11</v>
      </c>
      <c r="C69" s="6">
        <v>0</v>
      </c>
      <c r="D69" s="6">
        <v>0.1</v>
      </c>
      <c r="E69" s="15">
        <v>0</v>
      </c>
      <c r="F69" s="19"/>
      <c r="G69" s="19"/>
    </row>
    <row r="70" spans="1:7" ht="19.5" customHeight="1">
      <c r="A70" s="7" t="s">
        <v>114</v>
      </c>
      <c r="B70" s="8" t="s">
        <v>11</v>
      </c>
      <c r="C70" s="6">
        <v>0</v>
      </c>
      <c r="D70" s="6">
        <v>0.6</v>
      </c>
      <c r="E70" s="15">
        <v>0</v>
      </c>
      <c r="F70" s="19"/>
      <c r="G70" s="19"/>
    </row>
    <row r="71" spans="1:7" ht="30.75" customHeight="1">
      <c r="A71" s="7" t="s">
        <v>60</v>
      </c>
      <c r="B71" s="9" t="s">
        <v>63</v>
      </c>
      <c r="C71" s="6">
        <v>2557.5</v>
      </c>
      <c r="D71" s="6">
        <v>2590.4</v>
      </c>
      <c r="E71" s="15">
        <f t="shared" si="0"/>
        <v>101.28641251221897</v>
      </c>
      <c r="F71" s="19"/>
      <c r="G71" s="19"/>
    </row>
    <row r="72" spans="1:5" ht="38.25" customHeight="1">
      <c r="A72" s="7" t="s">
        <v>78</v>
      </c>
      <c r="B72" s="9" t="s">
        <v>63</v>
      </c>
      <c r="C72" s="6">
        <v>2.5</v>
      </c>
      <c r="D72" s="6">
        <v>2.6</v>
      </c>
      <c r="E72" s="15">
        <f aca="true" t="shared" si="1" ref="E72:E135">D72/C72*100</f>
        <v>104</v>
      </c>
    </row>
    <row r="73" spans="1:7" ht="52.5" customHeight="1">
      <c r="A73" s="4" t="s">
        <v>7</v>
      </c>
      <c r="B73" s="10" t="s">
        <v>44</v>
      </c>
      <c r="C73" s="6">
        <v>7130</v>
      </c>
      <c r="D73" s="6">
        <v>7228.9</v>
      </c>
      <c r="E73" s="15">
        <f t="shared" si="1"/>
        <v>101.38709677419355</v>
      </c>
      <c r="F73" s="19"/>
      <c r="G73" s="19"/>
    </row>
    <row r="74" spans="1:5" ht="52.5" customHeight="1">
      <c r="A74" s="4" t="s">
        <v>79</v>
      </c>
      <c r="B74" s="10" t="s">
        <v>44</v>
      </c>
      <c r="C74" s="6">
        <v>70</v>
      </c>
      <c r="D74" s="6">
        <v>72.8</v>
      </c>
      <c r="E74" s="15">
        <f t="shared" si="1"/>
        <v>104</v>
      </c>
    </row>
    <row r="75" spans="1:7" ht="42" customHeight="1">
      <c r="A75" s="4" t="s">
        <v>80</v>
      </c>
      <c r="B75" s="10" t="s">
        <v>85</v>
      </c>
      <c r="C75" s="6">
        <v>17799</v>
      </c>
      <c r="D75" s="6">
        <v>16898.3</v>
      </c>
      <c r="E75" s="15">
        <f t="shared" si="1"/>
        <v>94.93960334850271</v>
      </c>
      <c r="F75" s="19"/>
      <c r="G75" s="19"/>
    </row>
    <row r="76" spans="1:5" ht="39.75" customHeight="1">
      <c r="A76" s="4" t="s">
        <v>81</v>
      </c>
      <c r="B76" s="10" t="s">
        <v>85</v>
      </c>
      <c r="C76" s="6">
        <v>200</v>
      </c>
      <c r="D76" s="6">
        <v>214.4</v>
      </c>
      <c r="E76" s="15">
        <f t="shared" si="1"/>
        <v>107.2</v>
      </c>
    </row>
    <row r="77" spans="1:5" ht="39.75" customHeight="1">
      <c r="A77" s="4" t="s">
        <v>82</v>
      </c>
      <c r="B77" s="10" t="s">
        <v>85</v>
      </c>
      <c r="C77" s="21">
        <v>1</v>
      </c>
      <c r="D77" s="6">
        <v>1.2</v>
      </c>
      <c r="E77" s="15">
        <f t="shared" si="1"/>
        <v>120</v>
      </c>
    </row>
    <row r="78" spans="1:6" ht="34.5" customHeight="1">
      <c r="A78" s="4" t="s">
        <v>131</v>
      </c>
      <c r="B78" s="10" t="s">
        <v>85</v>
      </c>
      <c r="C78" s="21">
        <v>0</v>
      </c>
      <c r="D78" s="21">
        <v>-2.4</v>
      </c>
      <c r="E78" s="15">
        <v>0</v>
      </c>
      <c r="F78" s="19"/>
    </row>
    <row r="79" spans="1:6" ht="36" customHeight="1">
      <c r="A79" s="4" t="s">
        <v>83</v>
      </c>
      <c r="B79" s="10" t="s">
        <v>86</v>
      </c>
      <c r="C79" s="21">
        <v>8905</v>
      </c>
      <c r="D79" s="21">
        <v>9267.8</v>
      </c>
      <c r="E79" s="15">
        <f t="shared" si="1"/>
        <v>104.07411566535654</v>
      </c>
      <c r="F79" s="19"/>
    </row>
    <row r="80" spans="1:5" ht="41.25" customHeight="1">
      <c r="A80" s="4" t="s">
        <v>84</v>
      </c>
      <c r="B80" s="10" t="s">
        <v>86</v>
      </c>
      <c r="C80" s="21">
        <v>95</v>
      </c>
      <c r="D80" s="21">
        <v>99</v>
      </c>
      <c r="E80" s="15">
        <f t="shared" si="1"/>
        <v>104.21052631578947</v>
      </c>
    </row>
    <row r="81" spans="1:7" ht="44.25" customHeight="1">
      <c r="A81" s="4" t="s">
        <v>14</v>
      </c>
      <c r="B81" s="39" t="s">
        <v>45</v>
      </c>
      <c r="C81" s="21">
        <v>8700</v>
      </c>
      <c r="D81" s="21">
        <v>9063.2</v>
      </c>
      <c r="E81" s="15">
        <f t="shared" si="1"/>
        <v>104.17471264367816</v>
      </c>
      <c r="F81" s="19"/>
      <c r="G81" s="19"/>
    </row>
    <row r="82" spans="1:5" ht="71.25" customHeight="1">
      <c r="A82" s="4" t="s">
        <v>251</v>
      </c>
      <c r="B82" s="11" t="s">
        <v>176</v>
      </c>
      <c r="C82" s="21">
        <v>7</v>
      </c>
      <c r="D82" s="21">
        <v>7.1</v>
      </c>
      <c r="E82" s="15">
        <f t="shared" si="1"/>
        <v>101.42857142857142</v>
      </c>
    </row>
    <row r="83" spans="1:5" ht="72" customHeight="1">
      <c r="A83" s="4" t="s">
        <v>252</v>
      </c>
      <c r="B83" s="5" t="s">
        <v>188</v>
      </c>
      <c r="C83" s="21">
        <v>18</v>
      </c>
      <c r="D83" s="21">
        <v>23</v>
      </c>
      <c r="E83" s="15">
        <f t="shared" si="1"/>
        <v>127.77777777777777</v>
      </c>
    </row>
    <row r="84" spans="1:5" ht="27" customHeight="1">
      <c r="A84" s="60" t="s">
        <v>34</v>
      </c>
      <c r="B84" s="65" t="s">
        <v>88</v>
      </c>
      <c r="C84" s="61">
        <f>C85</f>
        <v>500</v>
      </c>
      <c r="D84" s="61">
        <f>D85</f>
        <v>676.9</v>
      </c>
      <c r="E84" s="15">
        <f t="shared" si="1"/>
        <v>135.38</v>
      </c>
    </row>
    <row r="85" spans="1:5" ht="82.5" customHeight="1">
      <c r="A85" s="4" t="s">
        <v>189</v>
      </c>
      <c r="B85" s="11" t="s">
        <v>176</v>
      </c>
      <c r="C85" s="21">
        <v>500</v>
      </c>
      <c r="D85" s="21">
        <v>676.9</v>
      </c>
      <c r="E85" s="15">
        <f t="shared" si="1"/>
        <v>135.38</v>
      </c>
    </row>
    <row r="86" spans="1:5" ht="25.5" customHeight="1" hidden="1">
      <c r="A86" s="12" t="s">
        <v>8</v>
      </c>
      <c r="B86" s="13" t="s">
        <v>12</v>
      </c>
      <c r="C86" s="6">
        <v>0</v>
      </c>
      <c r="D86" s="6">
        <v>0</v>
      </c>
      <c r="E86" s="15" t="e">
        <f t="shared" si="1"/>
        <v>#DIV/0!</v>
      </c>
    </row>
    <row r="87" spans="1:5" ht="25.5" customHeight="1" hidden="1">
      <c r="A87" s="12" t="s">
        <v>9</v>
      </c>
      <c r="B87" s="13" t="s">
        <v>12</v>
      </c>
      <c r="C87" s="6">
        <v>0</v>
      </c>
      <c r="D87" s="6">
        <v>0</v>
      </c>
      <c r="E87" s="15" t="e">
        <f t="shared" si="1"/>
        <v>#DIV/0!</v>
      </c>
    </row>
    <row r="88" spans="1:5" ht="25.5" customHeight="1" hidden="1">
      <c r="A88" s="12" t="s">
        <v>10</v>
      </c>
      <c r="B88" s="13" t="s">
        <v>12</v>
      </c>
      <c r="C88" s="6">
        <v>0</v>
      </c>
      <c r="D88" s="6">
        <v>0</v>
      </c>
      <c r="E88" s="15" t="e">
        <f t="shared" si="1"/>
        <v>#DIV/0!</v>
      </c>
    </row>
    <row r="89" spans="1:5" ht="27" customHeight="1">
      <c r="A89" s="66" t="s">
        <v>68</v>
      </c>
      <c r="B89" s="67" t="s">
        <v>105</v>
      </c>
      <c r="C89" s="61">
        <f>C90+C91</f>
        <v>0</v>
      </c>
      <c r="D89" s="61">
        <f>D90+D91</f>
        <v>15.4</v>
      </c>
      <c r="E89" s="15">
        <v>0</v>
      </c>
    </row>
    <row r="90" spans="1:5" ht="68.25" customHeight="1">
      <c r="A90" s="4" t="s">
        <v>190</v>
      </c>
      <c r="B90" s="11" t="s">
        <v>176</v>
      </c>
      <c r="C90" s="6">
        <v>0</v>
      </c>
      <c r="D90" s="6">
        <v>10.4</v>
      </c>
      <c r="E90" s="15">
        <v>0</v>
      </c>
    </row>
    <row r="91" spans="1:5" ht="68.25" customHeight="1">
      <c r="A91" s="4" t="s">
        <v>191</v>
      </c>
      <c r="B91" s="11" t="s">
        <v>176</v>
      </c>
      <c r="C91" s="6">
        <v>0</v>
      </c>
      <c r="D91" s="6">
        <v>5</v>
      </c>
      <c r="E91" s="15">
        <v>0</v>
      </c>
    </row>
    <row r="92" spans="1:5" ht="32.25" customHeight="1">
      <c r="A92" s="66" t="s">
        <v>103</v>
      </c>
      <c r="B92" s="64" t="s">
        <v>104</v>
      </c>
      <c r="C92" s="61">
        <f>C93+C94</f>
        <v>35</v>
      </c>
      <c r="D92" s="61">
        <f>D93+D94</f>
        <v>40.699999999999996</v>
      </c>
      <c r="E92" s="15">
        <f t="shared" si="1"/>
        <v>116.28571428571428</v>
      </c>
    </row>
    <row r="93" spans="1:5" ht="71.25" customHeight="1">
      <c r="A93" s="4" t="s">
        <v>192</v>
      </c>
      <c r="B93" s="11" t="s">
        <v>176</v>
      </c>
      <c r="C93" s="6">
        <v>35</v>
      </c>
      <c r="D93" s="6">
        <v>39.9</v>
      </c>
      <c r="E93" s="15">
        <f t="shared" si="1"/>
        <v>113.99999999999999</v>
      </c>
    </row>
    <row r="94" spans="1:5" ht="71.25" customHeight="1">
      <c r="A94" s="4" t="s">
        <v>193</v>
      </c>
      <c r="B94" s="11" t="s">
        <v>176</v>
      </c>
      <c r="C94" s="6">
        <v>0</v>
      </c>
      <c r="D94" s="6">
        <v>0.8</v>
      </c>
      <c r="E94" s="15">
        <v>0</v>
      </c>
    </row>
    <row r="95" spans="1:5" ht="25.5" customHeight="1">
      <c r="A95" s="60" t="s">
        <v>35</v>
      </c>
      <c r="B95" s="65" t="s">
        <v>39</v>
      </c>
      <c r="C95" s="61">
        <f>C96+C97+C98+C99+C100+C101+C102+C103+C104+C105+C106+C107+C108+C109+C110</f>
        <v>2742.7</v>
      </c>
      <c r="D95" s="61">
        <f>D96+D97+D98+D99+D100+D101+D102+D103+D104+D105+D106+D107+D108+D109+D110</f>
        <v>2764.4999999999995</v>
      </c>
      <c r="E95" s="15">
        <f t="shared" si="1"/>
        <v>100.7948372042148</v>
      </c>
    </row>
    <row r="96" spans="1:5" ht="32.25" customHeight="1">
      <c r="A96" s="14" t="s">
        <v>92</v>
      </c>
      <c r="B96" s="39" t="s">
        <v>93</v>
      </c>
      <c r="C96" s="6">
        <v>10</v>
      </c>
      <c r="D96" s="6">
        <v>25</v>
      </c>
      <c r="E96" s="15" t="s">
        <v>132</v>
      </c>
    </row>
    <row r="97" spans="1:5" ht="48.75" customHeight="1">
      <c r="A97" s="14" t="s">
        <v>98</v>
      </c>
      <c r="B97" s="11" t="s">
        <v>30</v>
      </c>
      <c r="C97" s="6">
        <v>1.6</v>
      </c>
      <c r="D97" s="6">
        <v>0.1</v>
      </c>
      <c r="E97" s="15">
        <f t="shared" si="1"/>
        <v>6.25</v>
      </c>
    </row>
    <row r="98" spans="1:5" ht="51" customHeight="1">
      <c r="A98" s="14" t="s">
        <v>99</v>
      </c>
      <c r="B98" s="11" t="s">
        <v>30</v>
      </c>
      <c r="C98" s="6">
        <v>1827.9</v>
      </c>
      <c r="D98" s="6">
        <v>1896</v>
      </c>
      <c r="E98" s="15">
        <f t="shared" si="1"/>
        <v>103.72558673888068</v>
      </c>
    </row>
    <row r="99" spans="1:5" ht="45" customHeight="1">
      <c r="A99" s="14" t="s">
        <v>100</v>
      </c>
      <c r="B99" s="11" t="s">
        <v>30</v>
      </c>
      <c r="C99" s="6">
        <v>0</v>
      </c>
      <c r="D99" s="6">
        <v>0.2</v>
      </c>
      <c r="E99" s="15">
        <v>0</v>
      </c>
    </row>
    <row r="100" spans="1:5" ht="78" customHeight="1">
      <c r="A100" s="14" t="s">
        <v>194</v>
      </c>
      <c r="B100" s="62" t="s">
        <v>159</v>
      </c>
      <c r="C100" s="6">
        <v>8</v>
      </c>
      <c r="D100" s="6">
        <v>3.7</v>
      </c>
      <c r="E100" s="15">
        <f t="shared" si="1"/>
        <v>46.25</v>
      </c>
    </row>
    <row r="101" spans="1:5" ht="96.75" customHeight="1">
      <c r="A101" s="14" t="s">
        <v>195</v>
      </c>
      <c r="B101" s="62" t="s">
        <v>160</v>
      </c>
      <c r="C101" s="6">
        <v>5</v>
      </c>
      <c r="D101" s="6">
        <v>5.1</v>
      </c>
      <c r="E101" s="15">
        <f t="shared" si="1"/>
        <v>102</v>
      </c>
    </row>
    <row r="102" spans="1:5" ht="82.5" customHeight="1">
      <c r="A102" s="14" t="s">
        <v>196</v>
      </c>
      <c r="B102" s="20" t="s">
        <v>197</v>
      </c>
      <c r="C102" s="6">
        <v>1</v>
      </c>
      <c r="D102" s="6">
        <v>1.2</v>
      </c>
      <c r="E102" s="15">
        <f t="shared" si="1"/>
        <v>120</v>
      </c>
    </row>
    <row r="103" spans="1:5" ht="81" customHeight="1">
      <c r="A103" s="14" t="s">
        <v>198</v>
      </c>
      <c r="B103" s="20" t="s">
        <v>161</v>
      </c>
      <c r="C103" s="6">
        <v>2</v>
      </c>
      <c r="D103" s="6">
        <v>2.1</v>
      </c>
      <c r="E103" s="15">
        <f t="shared" si="1"/>
        <v>105</v>
      </c>
    </row>
    <row r="104" spans="1:5" ht="57" customHeight="1">
      <c r="A104" s="14" t="s">
        <v>199</v>
      </c>
      <c r="B104" s="20" t="s">
        <v>200</v>
      </c>
      <c r="C104" s="6">
        <v>221</v>
      </c>
      <c r="D104" s="6">
        <v>110.7</v>
      </c>
      <c r="E104" s="15">
        <f t="shared" si="1"/>
        <v>50.09049773755656</v>
      </c>
    </row>
    <row r="105" spans="1:5" ht="78" customHeight="1">
      <c r="A105" s="14" t="s">
        <v>201</v>
      </c>
      <c r="B105" s="20" t="s">
        <v>184</v>
      </c>
      <c r="C105" s="6">
        <v>0</v>
      </c>
      <c r="D105" s="6">
        <v>41.6</v>
      </c>
      <c r="E105" s="15">
        <v>0</v>
      </c>
    </row>
    <row r="106" spans="1:5" ht="78" customHeight="1">
      <c r="A106" s="4" t="s">
        <v>202</v>
      </c>
      <c r="B106" s="11" t="s">
        <v>176</v>
      </c>
      <c r="C106" s="6">
        <v>15</v>
      </c>
      <c r="D106" s="6">
        <v>0.3</v>
      </c>
      <c r="E106" s="15">
        <f t="shared" si="1"/>
        <v>2</v>
      </c>
    </row>
    <row r="107" spans="1:5" ht="78" customHeight="1">
      <c r="A107" s="4" t="s">
        <v>203</v>
      </c>
      <c r="B107" s="11" t="s">
        <v>176</v>
      </c>
      <c r="C107" s="6">
        <v>0</v>
      </c>
      <c r="D107" s="6">
        <v>15.1</v>
      </c>
      <c r="E107" s="15"/>
    </row>
    <row r="108" spans="1:5" ht="78" customHeight="1">
      <c r="A108" s="4" t="s">
        <v>204</v>
      </c>
      <c r="B108" s="11" t="s">
        <v>176</v>
      </c>
      <c r="C108" s="6">
        <v>0</v>
      </c>
      <c r="D108" s="6">
        <v>0.2</v>
      </c>
      <c r="E108" s="15"/>
    </row>
    <row r="109" spans="1:7" ht="36.75" customHeight="1">
      <c r="A109" s="40" t="s">
        <v>205</v>
      </c>
      <c r="B109" s="5" t="s">
        <v>64</v>
      </c>
      <c r="C109" s="22">
        <v>69.6</v>
      </c>
      <c r="D109" s="22">
        <v>71.2</v>
      </c>
      <c r="E109" s="15">
        <f t="shared" si="1"/>
        <v>102.29885057471266</v>
      </c>
      <c r="F109" s="16"/>
      <c r="G109" s="16"/>
    </row>
    <row r="110" spans="1:7" ht="24" customHeight="1">
      <c r="A110" s="40" t="s">
        <v>206</v>
      </c>
      <c r="B110" s="41" t="s">
        <v>49</v>
      </c>
      <c r="C110" s="22">
        <v>581.6</v>
      </c>
      <c r="D110" s="22">
        <v>592</v>
      </c>
      <c r="E110" s="15">
        <f t="shared" si="1"/>
        <v>101.78817056396147</v>
      </c>
      <c r="F110" s="16"/>
      <c r="G110" s="16"/>
    </row>
    <row r="111" spans="1:7" ht="37.5" customHeight="1">
      <c r="A111" s="60" t="s">
        <v>118</v>
      </c>
      <c r="B111" s="65" t="s">
        <v>117</v>
      </c>
      <c r="C111" s="58">
        <f>C112+C113+C114</f>
        <v>0</v>
      </c>
      <c r="D111" s="58">
        <f>D112+D113+D114</f>
        <v>25.799999999999997</v>
      </c>
      <c r="E111" s="15">
        <v>0</v>
      </c>
      <c r="F111" s="16"/>
      <c r="G111" s="16"/>
    </row>
    <row r="112" spans="1:7" ht="37.5" customHeight="1">
      <c r="A112" s="14" t="s">
        <v>133</v>
      </c>
      <c r="B112" s="5" t="s">
        <v>89</v>
      </c>
      <c r="C112" s="15">
        <v>0</v>
      </c>
      <c r="D112" s="15">
        <v>0</v>
      </c>
      <c r="E112" s="15">
        <v>0</v>
      </c>
      <c r="F112" s="16"/>
      <c r="G112" s="16"/>
    </row>
    <row r="113" spans="1:7" ht="69" customHeight="1">
      <c r="A113" s="14" t="s">
        <v>207</v>
      </c>
      <c r="B113" s="11" t="s">
        <v>30</v>
      </c>
      <c r="C113" s="22">
        <v>0</v>
      </c>
      <c r="D113" s="22">
        <v>7.4</v>
      </c>
      <c r="E113" s="15">
        <v>0</v>
      </c>
      <c r="F113" s="16"/>
      <c r="G113" s="16"/>
    </row>
    <row r="114" spans="1:7" ht="77.25" customHeight="1">
      <c r="A114" s="14" t="s">
        <v>208</v>
      </c>
      <c r="B114" s="20" t="s">
        <v>174</v>
      </c>
      <c r="C114" s="22">
        <v>0</v>
      </c>
      <c r="D114" s="22">
        <v>18.4</v>
      </c>
      <c r="E114" s="15">
        <v>0</v>
      </c>
      <c r="F114" s="16"/>
      <c r="G114" s="16"/>
    </row>
    <row r="115" spans="1:7" ht="55.5" customHeight="1">
      <c r="A115" s="60" t="s">
        <v>209</v>
      </c>
      <c r="B115" s="68" t="s">
        <v>245</v>
      </c>
      <c r="C115" s="69">
        <f>C116</f>
        <v>93</v>
      </c>
      <c r="D115" s="69">
        <f>D116</f>
        <v>93.2</v>
      </c>
      <c r="E115" s="15">
        <f t="shared" si="1"/>
        <v>100.21505376344086</v>
      </c>
      <c r="F115" s="16"/>
      <c r="G115" s="16"/>
    </row>
    <row r="116" spans="1:7" ht="77.25" customHeight="1">
      <c r="A116" s="14" t="s">
        <v>210</v>
      </c>
      <c r="B116" s="20" t="s">
        <v>174</v>
      </c>
      <c r="C116" s="22">
        <v>93</v>
      </c>
      <c r="D116" s="22">
        <v>93.2</v>
      </c>
      <c r="E116" s="15">
        <f t="shared" si="1"/>
        <v>100.21505376344086</v>
      </c>
      <c r="F116" s="16"/>
      <c r="G116" s="16"/>
    </row>
    <row r="117" spans="1:5" ht="27" customHeight="1">
      <c r="A117" s="70" t="s">
        <v>36</v>
      </c>
      <c r="B117" s="65" t="s">
        <v>40</v>
      </c>
      <c r="C117" s="61">
        <f>C118+C119+C120+C121+C122+C123+C124+C125+C126+C127+C128+C129+C130+C131+C132+C133+C134+C135+C136+C137+C138+C139+C140+C141+C142+C143+C144</f>
        <v>660101.5</v>
      </c>
      <c r="D117" s="61">
        <f>D118+D119+D120+D121+D122+D123+D124+D125+D126+D127+D128+D129+D130+D131+D132+D133+D134+D135+D136+D137+D138+D139+D140+D141+D142+D143+D144</f>
        <v>658518.2000000001</v>
      </c>
      <c r="E117" s="15">
        <f t="shared" si="1"/>
        <v>99.76014294771336</v>
      </c>
    </row>
    <row r="118" spans="1:5" ht="66" customHeight="1">
      <c r="A118" s="14" t="s">
        <v>211</v>
      </c>
      <c r="B118" s="20" t="s">
        <v>184</v>
      </c>
      <c r="C118" s="6">
        <v>24</v>
      </c>
      <c r="D118" s="6">
        <v>16.7</v>
      </c>
      <c r="E118" s="15">
        <f t="shared" si="1"/>
        <v>69.58333333333333</v>
      </c>
    </row>
    <row r="119" spans="1:7" ht="40.5" customHeight="1">
      <c r="A119" s="23" t="s">
        <v>146</v>
      </c>
      <c r="B119" s="10" t="s">
        <v>50</v>
      </c>
      <c r="C119" s="6">
        <v>14459</v>
      </c>
      <c r="D119" s="6">
        <v>14459</v>
      </c>
      <c r="E119" s="15">
        <f t="shared" si="1"/>
        <v>100</v>
      </c>
      <c r="F119" s="19"/>
      <c r="G119" s="19"/>
    </row>
    <row r="120" spans="1:5" ht="33.75" customHeight="1">
      <c r="A120" s="23" t="s">
        <v>147</v>
      </c>
      <c r="B120" s="10" t="s">
        <v>107</v>
      </c>
      <c r="C120" s="6">
        <v>40436.9</v>
      </c>
      <c r="D120" s="6">
        <v>40436.9</v>
      </c>
      <c r="E120" s="15">
        <f t="shared" si="1"/>
        <v>100</v>
      </c>
    </row>
    <row r="121" spans="1:7" ht="42" customHeight="1">
      <c r="A121" s="23" t="s">
        <v>213</v>
      </c>
      <c r="B121" s="10" t="s">
        <v>212</v>
      </c>
      <c r="C121" s="6">
        <v>2879.3</v>
      </c>
      <c r="D121" s="6">
        <v>2879.3</v>
      </c>
      <c r="E121" s="15">
        <f t="shared" si="1"/>
        <v>100</v>
      </c>
      <c r="F121" s="19"/>
      <c r="G121" s="19"/>
    </row>
    <row r="122" spans="1:7" ht="83.25" customHeight="1">
      <c r="A122" s="23" t="s">
        <v>148</v>
      </c>
      <c r="B122" s="20" t="s">
        <v>94</v>
      </c>
      <c r="C122" s="6">
        <v>115851.4</v>
      </c>
      <c r="D122" s="74">
        <v>115743</v>
      </c>
      <c r="E122" s="15">
        <f t="shared" si="1"/>
        <v>99.90643186012427</v>
      </c>
      <c r="F122" s="19"/>
      <c r="G122" s="19"/>
    </row>
    <row r="123" spans="1:5" ht="74.25" customHeight="1">
      <c r="A123" s="23" t="s">
        <v>214</v>
      </c>
      <c r="B123" s="75" t="s">
        <v>256</v>
      </c>
      <c r="C123" s="6">
        <v>329.7</v>
      </c>
      <c r="D123" s="6">
        <v>329.7</v>
      </c>
      <c r="E123" s="15">
        <f t="shared" si="1"/>
        <v>100</v>
      </c>
    </row>
    <row r="124" spans="1:5" ht="75" customHeight="1">
      <c r="A124" s="23" t="s">
        <v>216</v>
      </c>
      <c r="B124" s="20" t="s">
        <v>215</v>
      </c>
      <c r="C124" s="6">
        <v>9618</v>
      </c>
      <c r="D124" s="6">
        <v>9618</v>
      </c>
      <c r="E124" s="15">
        <f t="shared" si="1"/>
        <v>100</v>
      </c>
    </row>
    <row r="125" spans="1:5" ht="58.5" customHeight="1">
      <c r="A125" s="23" t="s">
        <v>149</v>
      </c>
      <c r="B125" s="20" t="s">
        <v>119</v>
      </c>
      <c r="C125" s="6">
        <v>178.9</v>
      </c>
      <c r="D125" s="6">
        <v>178.9</v>
      </c>
      <c r="E125" s="15">
        <f t="shared" si="1"/>
        <v>100</v>
      </c>
    </row>
    <row r="126" spans="1:5" ht="61.5" customHeight="1">
      <c r="A126" s="23" t="s">
        <v>217</v>
      </c>
      <c r="B126" s="75" t="s">
        <v>257</v>
      </c>
      <c r="C126" s="6">
        <v>1754</v>
      </c>
      <c r="D126" s="6">
        <v>1754</v>
      </c>
      <c r="E126" s="15">
        <f t="shared" si="1"/>
        <v>100</v>
      </c>
    </row>
    <row r="127" spans="1:5" ht="38.25" customHeight="1">
      <c r="A127" s="23" t="s">
        <v>134</v>
      </c>
      <c r="B127" s="10" t="s">
        <v>120</v>
      </c>
      <c r="C127" s="6">
        <v>1366.8</v>
      </c>
      <c r="D127" s="6">
        <v>1366.8</v>
      </c>
      <c r="E127" s="15">
        <f t="shared" si="1"/>
        <v>100</v>
      </c>
    </row>
    <row r="128" spans="1:5" ht="54.75" customHeight="1">
      <c r="A128" s="23" t="s">
        <v>135</v>
      </c>
      <c r="B128" s="10" t="s">
        <v>150</v>
      </c>
      <c r="C128" s="74">
        <v>18139.6</v>
      </c>
      <c r="D128" s="74">
        <v>18139.5</v>
      </c>
      <c r="E128" s="15">
        <f t="shared" si="1"/>
        <v>99.99944871992767</v>
      </c>
    </row>
    <row r="129" spans="1:5" ht="28.5" customHeight="1">
      <c r="A129" s="23" t="s">
        <v>136</v>
      </c>
      <c r="B129" s="10" t="s">
        <v>51</v>
      </c>
      <c r="C129" s="6">
        <v>19187.9</v>
      </c>
      <c r="D129" s="6">
        <v>19187.9</v>
      </c>
      <c r="E129" s="15">
        <f t="shared" si="1"/>
        <v>100</v>
      </c>
    </row>
    <row r="130" spans="1:8" ht="39" customHeight="1">
      <c r="A130" s="25" t="s">
        <v>137</v>
      </c>
      <c r="B130" s="20" t="s">
        <v>53</v>
      </c>
      <c r="C130" s="6">
        <v>7056</v>
      </c>
      <c r="D130" s="6">
        <v>7056</v>
      </c>
      <c r="E130" s="15">
        <f t="shared" si="1"/>
        <v>100</v>
      </c>
      <c r="F130" s="19">
        <f>C130+C131+C132+C133+C134+C135+C136+C137+C138+C139</f>
        <v>421344</v>
      </c>
      <c r="G130" s="19">
        <f>D130+D131+D132+D133+D134+D135+D136+D137+D138+D139</f>
        <v>420570.1</v>
      </c>
      <c r="H130" s="2" t="s">
        <v>253</v>
      </c>
    </row>
    <row r="131" spans="1:5" ht="45.75" customHeight="1">
      <c r="A131" s="23" t="s">
        <v>138</v>
      </c>
      <c r="B131" s="10" t="s">
        <v>54</v>
      </c>
      <c r="C131" s="6">
        <v>4119.8</v>
      </c>
      <c r="D131" s="6">
        <v>4038.2</v>
      </c>
      <c r="E131" s="15">
        <f t="shared" si="1"/>
        <v>98.01932132627796</v>
      </c>
    </row>
    <row r="132" spans="1:5" ht="52.5" customHeight="1">
      <c r="A132" s="23" t="s">
        <v>139</v>
      </c>
      <c r="B132" s="10" t="s">
        <v>55</v>
      </c>
      <c r="C132" s="6">
        <v>11413.1</v>
      </c>
      <c r="D132" s="6">
        <v>10889.2</v>
      </c>
      <c r="E132" s="15">
        <f t="shared" si="1"/>
        <v>95.40966082834638</v>
      </c>
    </row>
    <row r="133" spans="1:5" ht="72.75" customHeight="1">
      <c r="A133" s="23" t="s">
        <v>140</v>
      </c>
      <c r="B133" s="10" t="s">
        <v>108</v>
      </c>
      <c r="C133" s="6">
        <v>7779.7</v>
      </c>
      <c r="D133" s="6">
        <v>7779.6</v>
      </c>
      <c r="E133" s="15">
        <f t="shared" si="1"/>
        <v>99.99871460339088</v>
      </c>
    </row>
    <row r="134" spans="1:5" ht="72" customHeight="1">
      <c r="A134" s="23" t="s">
        <v>141</v>
      </c>
      <c r="B134" s="10" t="s">
        <v>109</v>
      </c>
      <c r="C134" s="6">
        <v>5487.8</v>
      </c>
      <c r="D134" s="6">
        <v>5487.8</v>
      </c>
      <c r="E134" s="15">
        <f t="shared" si="1"/>
        <v>100</v>
      </c>
    </row>
    <row r="135" spans="1:5" ht="62.25" customHeight="1">
      <c r="A135" s="23" t="s">
        <v>142</v>
      </c>
      <c r="B135" s="10" t="s">
        <v>110</v>
      </c>
      <c r="C135" s="6">
        <v>11.9</v>
      </c>
      <c r="D135" s="6">
        <v>11.9</v>
      </c>
      <c r="E135" s="15">
        <f t="shared" si="1"/>
        <v>100</v>
      </c>
    </row>
    <row r="136" spans="1:5" ht="98.25" customHeight="1">
      <c r="A136" s="23" t="s">
        <v>143</v>
      </c>
      <c r="B136" s="20" t="s">
        <v>151</v>
      </c>
      <c r="C136" s="6">
        <v>1274.1</v>
      </c>
      <c r="D136" s="6">
        <v>1205.9</v>
      </c>
      <c r="E136" s="15">
        <f aca="true" t="shared" si="2" ref="E136:E156">D136/C136*100</f>
        <v>94.64720194647204</v>
      </c>
    </row>
    <row r="137" spans="1:5" ht="63.75" customHeight="1">
      <c r="A137" s="23" t="s">
        <v>144</v>
      </c>
      <c r="B137" s="10" t="s">
        <v>152</v>
      </c>
      <c r="C137" s="6">
        <v>579.2</v>
      </c>
      <c r="D137" s="6">
        <v>579.2</v>
      </c>
      <c r="E137" s="15">
        <f t="shared" si="2"/>
        <v>100</v>
      </c>
    </row>
    <row r="138" spans="1:5" ht="51" customHeight="1">
      <c r="A138" s="23" t="s">
        <v>224</v>
      </c>
      <c r="B138" s="10" t="s">
        <v>52</v>
      </c>
      <c r="C138" s="6">
        <v>198.1</v>
      </c>
      <c r="D138" s="6">
        <v>198</v>
      </c>
      <c r="E138" s="15">
        <f t="shared" si="2"/>
        <v>99.9495204442201</v>
      </c>
    </row>
    <row r="139" spans="1:5" ht="28.5" customHeight="1">
      <c r="A139" s="24" t="s">
        <v>225</v>
      </c>
      <c r="B139" s="10" t="s">
        <v>111</v>
      </c>
      <c r="C139" s="6">
        <v>383424.3</v>
      </c>
      <c r="D139" s="6">
        <v>383324.3</v>
      </c>
      <c r="E139" s="15">
        <f t="shared" si="2"/>
        <v>99.97391923255778</v>
      </c>
    </row>
    <row r="140" spans="1:8" ht="75" customHeight="1">
      <c r="A140" s="24" t="s">
        <v>219</v>
      </c>
      <c r="B140" s="10" t="s">
        <v>218</v>
      </c>
      <c r="C140" s="6">
        <v>6510</v>
      </c>
      <c r="D140" s="6">
        <v>6510</v>
      </c>
      <c r="E140" s="15">
        <f t="shared" si="2"/>
        <v>100</v>
      </c>
      <c r="F140" s="19">
        <f>C140+C141</f>
        <v>14492</v>
      </c>
      <c r="G140" s="19">
        <f>D140+D141</f>
        <v>14417.7</v>
      </c>
      <c r="H140" s="2" t="s">
        <v>254</v>
      </c>
    </row>
    <row r="141" spans="1:5" ht="36.75" customHeight="1">
      <c r="A141" s="24" t="s">
        <v>226</v>
      </c>
      <c r="B141" s="10" t="s">
        <v>112</v>
      </c>
      <c r="C141" s="6">
        <v>7982</v>
      </c>
      <c r="D141" s="6">
        <v>7907.7</v>
      </c>
      <c r="E141" s="15">
        <f t="shared" si="2"/>
        <v>99.06915560010022</v>
      </c>
    </row>
    <row r="142" spans="1:5" ht="36.75" customHeight="1">
      <c r="A142" s="24" t="s">
        <v>145</v>
      </c>
      <c r="B142" s="10" t="s">
        <v>49</v>
      </c>
      <c r="C142" s="6">
        <v>40</v>
      </c>
      <c r="D142" s="6">
        <v>28</v>
      </c>
      <c r="E142" s="15">
        <f t="shared" si="2"/>
        <v>70</v>
      </c>
    </row>
    <row r="143" spans="1:6" ht="39" customHeight="1">
      <c r="A143" s="24" t="s">
        <v>220</v>
      </c>
      <c r="B143" s="10" t="s">
        <v>222</v>
      </c>
      <c r="C143" s="6">
        <v>0</v>
      </c>
      <c r="D143" s="6">
        <v>4.9</v>
      </c>
      <c r="E143" s="15">
        <v>0</v>
      </c>
      <c r="F143" s="19"/>
    </row>
    <row r="144" spans="1:7" ht="64.5" customHeight="1">
      <c r="A144" s="40" t="s">
        <v>221</v>
      </c>
      <c r="B144" s="5" t="s">
        <v>223</v>
      </c>
      <c r="C144" s="6">
        <v>0</v>
      </c>
      <c r="D144" s="6">
        <v>-612.2</v>
      </c>
      <c r="E144" s="15">
        <v>0</v>
      </c>
      <c r="F144" s="19"/>
      <c r="G144" s="19"/>
    </row>
    <row r="145" spans="1:5" ht="39" customHeight="1">
      <c r="A145" s="70" t="s">
        <v>247</v>
      </c>
      <c r="B145" s="65" t="s">
        <v>242</v>
      </c>
      <c r="C145" s="61">
        <f>C146+C147+C148+C149+C150+C151+C152+C153+C154</f>
        <v>273</v>
      </c>
      <c r="D145" s="61">
        <f>D146+D147+D148+D149+D150+D151+D152+D153+D154</f>
        <v>576.5</v>
      </c>
      <c r="E145" s="15" t="s">
        <v>132</v>
      </c>
    </row>
    <row r="146" spans="1:7" ht="63.75" customHeight="1">
      <c r="A146" s="14" t="s">
        <v>227</v>
      </c>
      <c r="B146" s="62" t="s">
        <v>159</v>
      </c>
      <c r="C146" s="22">
        <v>1</v>
      </c>
      <c r="D146" s="22">
        <v>8</v>
      </c>
      <c r="E146" s="15" t="s">
        <v>132</v>
      </c>
      <c r="F146" s="19"/>
      <c r="G146" s="19"/>
    </row>
    <row r="147" spans="1:5" ht="94.5">
      <c r="A147" s="14" t="s">
        <v>228</v>
      </c>
      <c r="B147" s="62" t="s">
        <v>160</v>
      </c>
      <c r="C147" s="22">
        <v>30</v>
      </c>
      <c r="D147" s="22">
        <v>85.6</v>
      </c>
      <c r="E147" s="15" t="s">
        <v>132</v>
      </c>
    </row>
    <row r="148" spans="1:5" ht="78.75">
      <c r="A148" s="14" t="s">
        <v>229</v>
      </c>
      <c r="B148" s="20" t="s">
        <v>197</v>
      </c>
      <c r="C148" s="22">
        <v>20</v>
      </c>
      <c r="D148" s="22">
        <v>46.4</v>
      </c>
      <c r="E148" s="15" t="s">
        <v>132</v>
      </c>
    </row>
    <row r="149" spans="1:5" ht="83.25" customHeight="1">
      <c r="A149" s="38" t="s">
        <v>231</v>
      </c>
      <c r="B149" s="71" t="s">
        <v>230</v>
      </c>
      <c r="C149" s="22">
        <v>0</v>
      </c>
      <c r="D149" s="22">
        <v>7</v>
      </c>
      <c r="E149" s="15">
        <v>0</v>
      </c>
    </row>
    <row r="150" spans="1:5" ht="99" customHeight="1">
      <c r="A150" s="38" t="s">
        <v>232</v>
      </c>
      <c r="B150" s="71" t="s">
        <v>233</v>
      </c>
      <c r="C150" s="22">
        <v>40</v>
      </c>
      <c r="D150" s="22">
        <v>80.8</v>
      </c>
      <c r="E150" s="15" t="s">
        <v>132</v>
      </c>
    </row>
    <row r="151" spans="1:5" ht="120.75" customHeight="1">
      <c r="A151" s="38" t="s">
        <v>234</v>
      </c>
      <c r="B151" s="71" t="s">
        <v>235</v>
      </c>
      <c r="C151" s="22">
        <v>71</v>
      </c>
      <c r="D151" s="22">
        <v>81.1</v>
      </c>
      <c r="E151" s="15">
        <f t="shared" si="2"/>
        <v>114.22535211267603</v>
      </c>
    </row>
    <row r="152" spans="1:5" ht="78.75">
      <c r="A152" s="38" t="s">
        <v>236</v>
      </c>
      <c r="B152" s="71" t="s">
        <v>237</v>
      </c>
      <c r="C152" s="22">
        <v>0</v>
      </c>
      <c r="D152" s="22">
        <v>3.3</v>
      </c>
      <c r="E152" s="15">
        <v>0</v>
      </c>
    </row>
    <row r="153" spans="1:5" ht="78.75">
      <c r="A153" s="38" t="s">
        <v>238</v>
      </c>
      <c r="B153" s="71" t="s">
        <v>239</v>
      </c>
      <c r="C153" s="22">
        <v>31</v>
      </c>
      <c r="D153" s="22">
        <v>75.8</v>
      </c>
      <c r="E153" s="15" t="s">
        <v>132</v>
      </c>
    </row>
    <row r="154" spans="1:5" ht="94.5">
      <c r="A154" s="38" t="s">
        <v>240</v>
      </c>
      <c r="B154" s="71" t="s">
        <v>161</v>
      </c>
      <c r="C154" s="22">
        <v>80</v>
      </c>
      <c r="D154" s="22">
        <v>188.5</v>
      </c>
      <c r="E154" s="15" t="s">
        <v>132</v>
      </c>
    </row>
    <row r="155" spans="1:5" ht="31.5">
      <c r="A155" s="60" t="s">
        <v>243</v>
      </c>
      <c r="B155" s="72" t="s">
        <v>244</v>
      </c>
      <c r="C155" s="58">
        <f>C156</f>
        <v>20</v>
      </c>
      <c r="D155" s="58">
        <f>D156</f>
        <v>20</v>
      </c>
      <c r="E155" s="15">
        <f t="shared" si="2"/>
        <v>100</v>
      </c>
    </row>
    <row r="156" spans="1:7" ht="63">
      <c r="A156" s="4" t="s">
        <v>241</v>
      </c>
      <c r="B156" s="11" t="s">
        <v>176</v>
      </c>
      <c r="C156" s="22">
        <v>20</v>
      </c>
      <c r="D156" s="22">
        <v>20</v>
      </c>
      <c r="E156" s="15">
        <f t="shared" si="2"/>
        <v>100</v>
      </c>
      <c r="F156" s="19">
        <f>C23+C30+C32+C34+C82+C85+C90+C91+C93+C106+C107+C108+C156</f>
        <v>827</v>
      </c>
      <c r="G156" s="19">
        <f>D23+D30+D32+D34+D82+D85+D90+D91+D93+D94+D106+D107+D108+D156</f>
        <v>1352.3</v>
      </c>
    </row>
    <row r="157" ht="15.75">
      <c r="C157" s="43"/>
    </row>
    <row r="158" ht="15.75">
      <c r="C158" s="43"/>
    </row>
    <row r="159" ht="15.75">
      <c r="C159" s="43"/>
    </row>
  </sheetData>
  <sheetProtection/>
  <mergeCells count="4">
    <mergeCell ref="A2:E2"/>
    <mergeCell ref="A3:D3"/>
    <mergeCell ref="C1:E1"/>
    <mergeCell ref="H7:I7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2021-01-20T09:37:31Z</cp:lastPrinted>
  <dcterms:created xsi:type="dcterms:W3CDTF">2004-09-13T11:01:37Z</dcterms:created>
  <dcterms:modified xsi:type="dcterms:W3CDTF">2021-03-23T11:31:36Z</dcterms:modified>
  <cp:category/>
  <cp:version/>
  <cp:contentType/>
  <cp:contentStatus/>
</cp:coreProperties>
</file>