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" sheetId="1" r:id="rId1"/>
    <sheet name="Лист2" sheetId="2" r:id="rId2"/>
  </sheets>
  <definedNames>
    <definedName name="_xlnm.Print_Titles" localSheetId="0">'Лист1'!$3:$4</definedName>
    <definedName name="_xlnm.Print_Area" localSheetId="0">'Лист1'!$A$1:$G$960</definedName>
  </definedNames>
  <calcPr fullCalcOnLoad="1"/>
</workbook>
</file>

<file path=xl/sharedStrings.xml><?xml version="1.0" encoding="utf-8"?>
<sst xmlns="http://schemas.openxmlformats.org/spreadsheetml/2006/main" count="1187" uniqueCount="316">
  <si>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</si>
  <si>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</si>
  <si>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</si>
  <si>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</si>
  <si>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</si>
  <si>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</si>
  <si>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</si>
  <si>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</si>
  <si>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</si>
  <si>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</si>
  <si>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</si>
  <si>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</si>
  <si>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</si>
  <si>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</si>
  <si>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</si>
  <si>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</si>
  <si>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</si>
  <si>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</si>
  <si>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</si>
  <si>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</si>
  <si>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</si>
  <si>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</si>
  <si>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</si>
  <si>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</si>
  <si>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 xml:space="preserve">Производство сельскохозяйственной продукции </t>
  </si>
  <si>
    <t>Все категории хозяйств</t>
  </si>
  <si>
    <t xml:space="preserve">     зерно</t>
  </si>
  <si>
    <t xml:space="preserve">     сахарная свекла</t>
  </si>
  <si>
    <t xml:space="preserve">     картофель</t>
  </si>
  <si>
    <t xml:space="preserve">     овощи</t>
  </si>
  <si>
    <t xml:space="preserve">     плоды и ягоды</t>
  </si>
  <si>
    <t xml:space="preserve">     мясо (в живом весе)</t>
  </si>
  <si>
    <t xml:space="preserve">     молоко</t>
  </si>
  <si>
    <t xml:space="preserve">     яйца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</si>
  <si>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</si>
  <si>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</si>
  <si>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</si>
  <si>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</si>
  <si>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</si>
  <si>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</si>
  <si>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</si>
  <si>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</si>
  <si>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>Посевные площади</t>
  </si>
  <si>
    <t>вся посевная площадь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</si>
  <si>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</si>
  <si>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</si>
  <si>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</si>
  <si>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</si>
  <si>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</si>
  <si>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Финансовые результаты деятельности предприятий и организаций</t>
  </si>
  <si>
    <t>тыс. руб.</t>
  </si>
  <si>
    <t>Потребительский рынок</t>
  </si>
  <si>
    <t xml:space="preserve">     картофель </t>
  </si>
  <si>
    <t xml:space="preserve">     мясо(в живом весе)</t>
  </si>
  <si>
    <t>Крестьянские(фермерские хозяйства)</t>
  </si>
  <si>
    <t>Крестьянские (фермерские) хозяйства</t>
  </si>
  <si>
    <t>Транспорт (автомобильный, железнодорожный, электрический)</t>
  </si>
  <si>
    <t>Связь (почтовая)</t>
  </si>
  <si>
    <t>Электросвязь</t>
  </si>
  <si>
    <t>Медицинские услуги</t>
  </si>
  <si>
    <t>Социальные индикаторы</t>
  </si>
  <si>
    <t>Агропромышленные формирования в районе</t>
  </si>
  <si>
    <t>единиц</t>
  </si>
  <si>
    <t xml:space="preserve">Количество агрофирм - всего 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</si>
  <si>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</si>
  <si>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</si>
  <si>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</si>
  <si>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</si>
  <si>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</si>
  <si>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</si>
  <si>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</si>
  <si>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</si>
  <si>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</si>
  <si>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</si>
  <si>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</si>
  <si>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</si>
  <si>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</si>
  <si>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</si>
  <si>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</si>
  <si>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</si>
  <si>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</si>
  <si>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</si>
  <si>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</si>
  <si>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</si>
  <si>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</si>
  <si>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</si>
  <si>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</si>
  <si>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</si>
  <si>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</si>
  <si>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</si>
  <si>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</si>
  <si>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</si>
  <si>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</si>
  <si>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</si>
  <si>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</si>
  <si>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</si>
  <si>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</si>
  <si>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</si>
  <si>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</si>
  <si>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</si>
  <si>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</si>
  <si>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</si>
  <si>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</si>
  <si>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>Жилищно-коммунальное хозяйство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</si>
  <si>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</si>
  <si>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</si>
  <si>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</si>
  <si>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перечислить:</t>
  </si>
  <si>
    <t>в т. ч. досчет на неформальную экономику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</si>
  <si>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</si>
  <si>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</si>
  <si>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</si>
  <si>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</si>
  <si>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</si>
  <si>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</si>
  <si>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</si>
  <si>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</si>
  <si>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</si>
  <si>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</si>
  <si>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</si>
  <si>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</si>
  <si>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</si>
  <si>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</si>
  <si>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</si>
  <si>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</si>
  <si>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</si>
  <si>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</si>
  <si>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</si>
  <si>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</si>
  <si>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</si>
  <si>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</si>
  <si>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</si>
  <si>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</si>
  <si>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</si>
  <si>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</si>
  <si>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</si>
  <si>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</si>
  <si>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</si>
  <si>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</si>
  <si>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</si>
  <si>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</si>
  <si>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</si>
  <si>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</si>
  <si>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</si>
  <si>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</si>
  <si>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</si>
  <si>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 xml:space="preserve">     овцы и козы</t>
  </si>
  <si>
    <t>тыс. гол.</t>
  </si>
  <si>
    <t>ц/га</t>
  </si>
  <si>
    <t>кг</t>
  </si>
  <si>
    <t>свиней</t>
  </si>
  <si>
    <t>птицы</t>
  </si>
  <si>
    <t>грамм</t>
  </si>
  <si>
    <t>крупного рогатого скота</t>
  </si>
  <si>
    <t>налог на прибыль организаций</t>
  </si>
  <si>
    <t>налог на добавленную стоимость</t>
  </si>
  <si>
    <t>акцизы</t>
  </si>
  <si>
    <t xml:space="preserve"> тонн</t>
  </si>
  <si>
    <t>в т. ч. по предприятиям: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</si>
  <si>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</si>
  <si>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</si>
  <si>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</si>
  <si>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</si>
  <si>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</si>
  <si>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</si>
  <si>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</si>
  <si>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</si>
  <si>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</si>
  <si>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</si>
  <si>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</si>
  <si>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</si>
  <si>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</si>
  <si>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</si>
  <si>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</si>
  <si>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</si>
  <si>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 xml:space="preserve">  </t>
  </si>
  <si>
    <t xml:space="preserve">     масличные культуры - всего</t>
  </si>
  <si>
    <t>Урожайность сахарной свеклы 
в сельскохозяйственных организациях</t>
  </si>
  <si>
    <t>Надой молока на корову 
в сельскохозяйственных организациях</t>
  </si>
  <si>
    <t>Среднесуточные привесы 
в сельскохозяйственных организациях :</t>
  </si>
  <si>
    <t xml:space="preserve">    масличные культуры - всего</t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</si>
  <si>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</si>
  <si>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</si>
  <si>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</si>
  <si>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сахарная свекла</t>
  </si>
  <si>
    <t>картофель</t>
  </si>
  <si>
    <t>овощи</t>
  </si>
  <si>
    <t>кормовые культуры</t>
  </si>
  <si>
    <t>пары</t>
  </si>
  <si>
    <t xml:space="preserve">зерновые </t>
  </si>
  <si>
    <t>млн руб.</t>
  </si>
  <si>
    <t>патентная система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</si>
  <si>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</si>
  <si>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</si>
  <si>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</si>
  <si>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</si>
  <si>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</si>
  <si>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</si>
  <si>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</si>
  <si>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</si>
  <si>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</si>
  <si>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</si>
  <si>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 xml:space="preserve">                            подсолнечник</t>
  </si>
  <si>
    <t xml:space="preserve">                            соя</t>
  </si>
  <si>
    <t xml:space="preserve">     в том числе: рапс озимый и яровой</t>
  </si>
  <si>
    <t>Сельскохозяйственные организации - всего</t>
  </si>
  <si>
    <t>Хозяйства населения</t>
  </si>
  <si>
    <t xml:space="preserve">     масличные культуры</t>
  </si>
  <si>
    <t>Сельскохозяйственные организации</t>
  </si>
  <si>
    <t>в т. ч. в разрезе организаций</t>
  </si>
  <si>
    <t xml:space="preserve">                           соя</t>
  </si>
  <si>
    <t>Площадь пашни</t>
  </si>
  <si>
    <t>Урожайность зерновых культур 
в сельскохозяйственных организациях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</si>
  <si>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</si>
  <si>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</si>
  <si>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</si>
  <si>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</si>
  <si>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</si>
  <si>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</si>
  <si>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</si>
  <si>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</si>
  <si>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</si>
  <si>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</si>
  <si>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</si>
  <si>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</si>
  <si>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</si>
  <si>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</si>
  <si>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</si>
  <si>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</si>
  <si>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</si>
  <si>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</si>
  <si>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</si>
  <si>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</si>
  <si>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</si>
  <si>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</si>
  <si>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</si>
  <si>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</si>
  <si>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</si>
  <si>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</si>
  <si>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</si>
  <si>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 xml:space="preserve"> Транспортные услуги</t>
  </si>
  <si>
    <t>Услуги почтовой связи  и курьерские услуги</t>
  </si>
  <si>
    <t>Услуги телекоммуникационные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</si>
  <si>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</si>
  <si>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</si>
  <si>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санаторно-курортных организаций</t>
  </si>
  <si>
    <t>Услуги юридические</t>
  </si>
  <si>
    <t>Услуги, предоставляемые гражданам пожилого возраста и инвалидам</t>
  </si>
  <si>
    <t xml:space="preserve">масличные культуры </t>
  </si>
  <si>
    <t>зерновые</t>
  </si>
  <si>
    <t>масличные культуры</t>
  </si>
  <si>
    <t>Продукция сельского хозяйства в ценах 2018 года</t>
  </si>
  <si>
    <t>АО "Автоагрегат"</t>
  </si>
  <si>
    <t>Корпусы</t>
  </si>
  <si>
    <t xml:space="preserve">Фланцы </t>
  </si>
  <si>
    <t xml:space="preserve">шт. </t>
  </si>
  <si>
    <t>Огнетушители</t>
  </si>
  <si>
    <t>Электрические патроны</t>
  </si>
  <si>
    <t>Электрические розетки</t>
  </si>
  <si>
    <t>Электрические выключатели</t>
  </si>
  <si>
    <r>
      <t>Поголовье скота и птицы</t>
    </r>
    <r>
      <rPr>
        <sz val="12"/>
        <rFont val="Times New Roman Cyr"/>
        <family val="1"/>
      </rPr>
      <t xml:space="preserve"> на конец периода</t>
    </r>
  </si>
  <si>
    <r>
      <t xml:space="preserve">в том числе по видам экономической деятельности </t>
    </r>
    <r>
      <rPr>
        <b/>
        <u val="single"/>
        <sz val="12"/>
        <rFont val="Times New Roman Cyr"/>
        <family val="1"/>
      </rPr>
      <t>в разрезе предприятий</t>
    </r>
    <r>
      <rPr>
        <sz val="12"/>
        <rFont val="Times New Roman Cyr"/>
        <family val="1"/>
      </rPr>
      <t>:</t>
    </r>
  </si>
  <si>
    <r>
      <t>Полная балансовая стоимость основных фондов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</si>
  <si>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12"/>
        <rFont val="Times New Roman Cyr"/>
        <family val="1"/>
      </rPr>
      <t>всего</t>
    </r>
  </si>
  <si>
    <r>
      <t>Выбытие основных фондов в среднем за год</t>
    </r>
    <r>
      <rPr>
        <sz val="12"/>
        <rFont val="Times New Roman Cyr"/>
        <family val="1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</si>
  <si>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2"/>
        <rFont val="Times New Roman Cyr"/>
        <family val="1"/>
      </rPr>
      <t xml:space="preserve"> - всего</t>
    </r>
  </si>
  <si>
    <r>
      <t>Амортизационные отчисления</t>
    </r>
    <r>
      <rPr>
        <sz val="12"/>
        <rFont val="Times New Roman Cyr"/>
        <family val="1"/>
      </rPr>
      <t xml:space="preserve"> - всего</t>
    </r>
  </si>
  <si>
    <r>
      <t xml:space="preserve">Среднегодовая численность постоянного населения - </t>
    </r>
    <r>
      <rPr>
        <sz val="12"/>
        <rFont val="Times New Roman Cyr"/>
        <family val="1"/>
      </rPr>
      <t>всего</t>
    </r>
  </si>
  <si>
    <r>
      <t xml:space="preserve">Оборот общественного питания </t>
    </r>
    <r>
      <rPr>
        <sz val="12"/>
        <rFont val="Times New Roman Cyr"/>
        <family val="1"/>
      </rPr>
      <t>по крупным и средним организациям</t>
    </r>
  </si>
  <si>
    <r>
      <t>Объем платных услуг населению, оказанных крупными и средними предприятиями</t>
    </r>
    <r>
      <rPr>
        <sz val="12"/>
        <rFont val="Times New Roman Cyr"/>
        <family val="1"/>
      </rPr>
      <t xml:space="preserve">                 </t>
    </r>
  </si>
  <si>
    <t>Сети водоснабжения</t>
  </si>
  <si>
    <t>Сети водоотведения</t>
  </si>
  <si>
    <r>
      <t xml:space="preserve">  </t>
    </r>
    <r>
      <rPr>
        <b/>
        <sz val="12"/>
        <rFont val="Times New Roman Cyr"/>
        <family val="1"/>
      </rPr>
      <t>Прибыль</t>
    </r>
    <r>
      <rPr>
        <sz val="12"/>
        <rFont val="Times New Roman Cyr"/>
        <family val="1"/>
      </rPr>
      <t xml:space="preserve"> прибыльных предприятий</t>
    </r>
  </si>
  <si>
    <t>Cреднесписочная численность работников (по годовому отчету) - всего</t>
  </si>
  <si>
    <t>Добыча полезных ископаемых - B</t>
  </si>
  <si>
    <t>Деятельность профессиональная, научная и техническая - M</t>
  </si>
  <si>
    <t>15-20</t>
  </si>
  <si>
    <t>Содержание и текущий ремонт общего имущества</t>
  </si>
  <si>
    <t>Теплоснабжение</t>
  </si>
  <si>
    <t>Водоснабжение</t>
  </si>
  <si>
    <t>Водоотведение</t>
  </si>
  <si>
    <t>руб./кв. м.</t>
  </si>
  <si>
    <t>руб./Гкал</t>
  </si>
  <si>
    <t>руб./куб. м.</t>
  </si>
  <si>
    <t>Услуги регионального оператора по обращению с ТКО</t>
  </si>
  <si>
    <t>Газоснабжение</t>
  </si>
  <si>
    <t>Плата за лифт</t>
  </si>
  <si>
    <t xml:space="preserve">Масло животное </t>
  </si>
  <si>
    <t>Сыры</t>
  </si>
  <si>
    <t>Цельномолочная продукция</t>
  </si>
  <si>
    <t>Молоко</t>
  </si>
  <si>
    <t>т.</t>
  </si>
  <si>
    <t>Производство хлебобулочных изделий</t>
  </si>
  <si>
    <t>Производство кондитерских изделий</t>
  </si>
  <si>
    <t>Мука</t>
  </si>
  <si>
    <t>Насосное оборудование</t>
  </si>
  <si>
    <t>шт.</t>
  </si>
  <si>
    <t>Товары народного потребления</t>
  </si>
  <si>
    <r>
      <t xml:space="preserve">Фонд оплаты труда (по годовому отчету) - </t>
    </r>
    <r>
      <rPr>
        <sz val="12"/>
        <rFont val="Times New Roman Cyr"/>
        <family val="1"/>
      </rPr>
      <t>всего</t>
    </r>
    <r>
      <rPr>
        <sz val="12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</si>
  <si>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</si>
  <si>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</si>
  <si>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 розничной торговли по крупным и средним  организациям</t>
  </si>
  <si>
    <t>Ливенский почтамт</t>
  </si>
  <si>
    <t>Фильтры очистки масла для легковых автомобилей - ФОМ</t>
  </si>
  <si>
    <t>Фильтры очистки топлива для легковых автомобилей - ФОТ</t>
  </si>
  <si>
    <t>Элементы фильтрующие очистки воздуха для легковых автомобилей - ЭФОВ</t>
  </si>
  <si>
    <t>Фильтры в сборе для грузовых автомобилей и сельско-хозяйственной техники</t>
  </si>
  <si>
    <t>Фильтры очистки воздуха и воздухоочистители для грузовых автомобилей и с/хозяйственной техники - (ФОВ, ФВ)</t>
  </si>
  <si>
    <t>Глушители выхлопа</t>
  </si>
  <si>
    <t>Насосы ГН:  ГН-60, ГН-200М, ГН-500</t>
  </si>
  <si>
    <t>Бачки масляные и детали для грузовых автомобилей и с/хозяйственной техники</t>
  </si>
  <si>
    <t>Элементы фильтрующие очистки воздуха для грузовых автомобилей и сельско-хозяйственной техники - ЭФОВ</t>
  </si>
  <si>
    <t>Элементы фильтрующие очистки масла для грузовых автомобилей и сельско-хозяйственной техники- ЭФОМ</t>
  </si>
  <si>
    <t>Элементы фильтрующие очистки топлива для грузовых автомобилей и сельско-хозяйственной техники - ЭФОТ</t>
  </si>
  <si>
    <t>Основные показатели социально - экономического развития  города Ливны</t>
  </si>
  <si>
    <t>230 посещений в смену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</si>
</sst>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</numFmts>
  <fonts count="43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 vertical="justify"/>
      <protection/>
    </xf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25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" borderId="10" xfId="0" applyFill="1" applyBorder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0" fillId="0" borderId="10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left" vertical="justify" indent="1"/>
    </xf>
    <xf numFmtId="0" fontId="5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0" fontId="5" fillId="26" borderId="0" xfId="0" applyFont="1" applyFill="1" applyBorder="1" applyAlignment="1">
      <alignment horizontal="center" vertical="justify"/>
    </xf>
    <xf numFmtId="0" fontId="0" fillId="26" borderId="0" xfId="0" applyFill="1" applyAlignment="1">
      <alignment vertical="justify"/>
    </xf>
    <xf numFmtId="0" fontId="6" fillId="26" borderId="0" xfId="0" applyFont="1" applyFill="1" applyBorder="1" applyAlignment="1">
      <alignment horizontal="left" vertical="top"/>
    </xf>
    <xf numFmtId="0" fontId="6" fillId="26" borderId="0" xfId="0" applyFont="1" applyFill="1" applyAlignment="1">
      <alignment horizontal="center" vertical="top"/>
    </xf>
    <xf numFmtId="0" fontId="6" fillId="26" borderId="0" xfId="0" applyFont="1" applyFill="1" applyAlignment="1">
      <alignment horizontal="left" vertical="top"/>
    </xf>
    <xf numFmtId="0" fontId="6" fillId="26" borderId="0" xfId="0" applyFont="1" applyFill="1" applyAlignment="1">
      <alignment horizontal="left" indent="5"/>
    </xf>
    <xf numFmtId="0" fontId="0" fillId="26" borderId="0" xfId="0" applyFill="1" applyAlignment="1">
      <alignment horizontal="left" indent="5"/>
    </xf>
    <xf numFmtId="0" fontId="6" fillId="26" borderId="0" xfId="0" applyFont="1" applyFill="1" applyAlignment="1">
      <alignment vertical="top" wrapText="1"/>
    </xf>
    <xf numFmtId="0" fontId="6" fillId="26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left" vertical="top" indent="5"/>
    </xf>
    <xf numFmtId="0" fontId="0" fillId="26" borderId="0" xfId="0" applyFill="1" applyAlignment="1">
      <alignment horizontal="left" vertical="top" indent="5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vertical="justify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indent="5"/>
    </xf>
    <xf numFmtId="0" fontId="0" fillId="26" borderId="0" xfId="0" applyFill="1" applyAlignment="1">
      <alignment horizontal="left" vertical="top" wrapText="1" indent="5"/>
    </xf>
    <xf numFmtId="0" fontId="2" fillId="26" borderId="0" xfId="0" applyFont="1" applyFill="1" applyBorder="1" applyAlignment="1">
      <alignment horizontal="left" vertical="top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vertical="top" wrapText="1"/>
    </xf>
    <xf numFmtId="3" fontId="0" fillId="0" borderId="10" xfId="0" applyNumberFormat="1" applyFont="1" applyFill="1" applyBorder="1" applyAlignment="1">
      <alignment vertical="justify"/>
    </xf>
    <xf numFmtId="3" fontId="0" fillId="0" borderId="10" xfId="0" applyNumberFormat="1" applyFont="1" applyFill="1" applyBorder="1" applyAlignment="1">
      <alignment horizontal="center" vertical="justify"/>
    </xf>
    <xf numFmtId="3" fontId="0" fillId="2" borderId="10" xfId="0" applyNumberFormat="1" applyFont="1" applyFill="1" applyBorder="1" applyAlignment="1">
      <alignment horizontal="center" vertical="justify"/>
    </xf>
    <xf numFmtId="3" fontId="0" fillId="2" borderId="10" xfId="0" applyNumberFormat="1" applyFont="1" applyFill="1" applyBorder="1" applyAlignment="1">
      <alignment vertical="justify"/>
    </xf>
    <xf numFmtId="3" fontId="0" fillId="26" borderId="10" xfId="0" applyNumberFormat="1" applyFont="1" applyFill="1" applyBorder="1" applyAlignment="1">
      <alignment horizontal="center" vertical="justify"/>
    </xf>
    <xf numFmtId="3" fontId="0" fillId="26" borderId="10" xfId="0" applyNumberFormat="1" applyFont="1" applyFill="1" applyBorder="1" applyAlignment="1">
      <alignment vertical="justify"/>
    </xf>
    <xf numFmtId="3" fontId="5" fillId="26" borderId="10" xfId="0" applyNumberFormat="1" applyFont="1" applyFill="1" applyBorder="1" applyAlignment="1">
      <alignment horizontal="center" vertical="justify"/>
    </xf>
    <xf numFmtId="180" fontId="0" fillId="0" borderId="10" xfId="0" applyNumberFormat="1" applyFont="1" applyFill="1" applyBorder="1" applyAlignment="1">
      <alignment vertical="justify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1" fillId="0" borderId="10" xfId="0" applyFont="1" applyFill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justify"/>
    </xf>
    <xf numFmtId="0" fontId="0" fillId="2" borderId="10" xfId="0" applyFont="1" applyFill="1" applyBorder="1" applyAlignment="1">
      <alignment horizontal="center" vertical="justify"/>
    </xf>
    <xf numFmtId="0" fontId="0" fillId="2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indent="2"/>
    </xf>
    <xf numFmtId="0" fontId="14" fillId="0" borderId="10" xfId="0" applyFont="1" applyFill="1" applyBorder="1" applyAlignment="1">
      <alignment horizontal="left" vertical="justify" indent="2"/>
    </xf>
    <xf numFmtId="0" fontId="0" fillId="0" borderId="10" xfId="0" applyFont="1" applyFill="1" applyBorder="1" applyAlignment="1">
      <alignment horizontal="left" vertical="justify" indent="2"/>
    </xf>
    <xf numFmtId="49" fontId="0" fillId="2" borderId="10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49" fontId="13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 indent="3"/>
    </xf>
    <xf numFmtId="0" fontId="0" fillId="2" borderId="10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3"/>
    </xf>
    <xf numFmtId="0" fontId="13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6" borderId="10" xfId="0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left" vertical="justify" indent="2"/>
    </xf>
    <xf numFmtId="0" fontId="0" fillId="26" borderId="10" xfId="0" applyFont="1" applyFill="1" applyBorder="1" applyAlignment="1">
      <alignment vertical="justify"/>
    </xf>
    <xf numFmtId="49" fontId="0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vertical="justify"/>
    </xf>
    <xf numFmtId="49" fontId="14" fillId="0" borderId="10" xfId="0" applyNumberFormat="1" applyFont="1" applyFill="1" applyBorder="1" applyAlignment="1">
      <alignment horizontal="left" vertical="justify" indent="2"/>
    </xf>
    <xf numFmtId="0" fontId="0" fillId="0" borderId="1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horizontal="center" wrapText="1"/>
    </xf>
    <xf numFmtId="0" fontId="0" fillId="26" borderId="10" xfId="0" applyFont="1" applyFill="1" applyBorder="1" applyAlignment="1">
      <alignment/>
    </xf>
    <xf numFmtId="0" fontId="0" fillId="26" borderId="0" xfId="0" applyFont="1" applyFill="1" applyAlignment="1">
      <alignment vertical="justify"/>
    </xf>
    <xf numFmtId="0" fontId="5" fillId="0" borderId="1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center" vertical="justify"/>
    </xf>
    <xf numFmtId="180" fontId="0" fillId="26" borderId="10" xfId="0" applyNumberFormat="1" applyFont="1" applyFill="1" applyBorder="1" applyAlignment="1">
      <alignment vertical="justify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justify" indent="2"/>
    </xf>
    <xf numFmtId="0" fontId="5" fillId="2" borderId="10" xfId="0" applyFont="1" applyFill="1" applyBorder="1" applyAlignment="1">
      <alignment horizontal="left" vertical="justify" indent="2"/>
    </xf>
    <xf numFmtId="0" fontId="5" fillId="2" borderId="10" xfId="0" applyFont="1" applyFill="1" applyBorder="1" applyAlignment="1">
      <alignment horizontal="left" vertical="center" wrapText="1" indent="2"/>
    </xf>
    <xf numFmtId="0" fontId="0" fillId="2" borderId="10" xfId="0" applyFill="1" applyBorder="1" applyAlignment="1">
      <alignment horizontal="left" vertical="center" wrapText="1"/>
    </xf>
    <xf numFmtId="181" fontId="0" fillId="2" borderId="10" xfId="0" applyNumberFormat="1" applyFont="1" applyFill="1" applyBorder="1" applyAlignment="1">
      <alignment horizontal="center" vertical="justify"/>
    </xf>
    <xf numFmtId="49" fontId="0" fillId="2" borderId="10" xfId="0" applyNumberFormat="1" applyFont="1" applyFill="1" applyBorder="1" applyAlignment="1">
      <alignment horizontal="center" wrapText="1"/>
    </xf>
    <xf numFmtId="181" fontId="0" fillId="0" borderId="10" xfId="0" applyNumberFormat="1" applyFont="1" applyFill="1" applyBorder="1" applyAlignment="1">
      <alignment horizontal="center" vertical="justify"/>
    </xf>
    <xf numFmtId="0" fontId="5" fillId="26" borderId="10" xfId="0" applyFont="1" applyFill="1" applyBorder="1" applyAlignment="1">
      <alignment horizontal="left" vertical="center" wrapText="1" indent="2"/>
    </xf>
    <xf numFmtId="0" fontId="5" fillId="26" borderId="10" xfId="0" applyFont="1" applyFill="1" applyBorder="1" applyAlignment="1">
      <alignment horizontal="left" vertical="justify" indent="2"/>
    </xf>
    <xf numFmtId="3" fontId="0" fillId="26" borderId="10" xfId="0" applyNumberFormat="1" applyFont="1" applyFill="1" applyBorder="1" applyAlignment="1">
      <alignment horizontal="right" vertical="justify"/>
    </xf>
    <xf numFmtId="0" fontId="0" fillId="26" borderId="10" xfId="0" applyFill="1" applyBorder="1" applyAlignment="1">
      <alignment vertical="justify"/>
    </xf>
    <xf numFmtId="0" fontId="0" fillId="26" borderId="10" xfId="0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wrapText="1"/>
    </xf>
    <xf numFmtId="4" fontId="0" fillId="2" borderId="10" xfId="0" applyNumberFormat="1" applyFont="1" applyFill="1" applyBorder="1" applyAlignment="1">
      <alignment vertical="justify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 indent="2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vertical="justify"/>
    </xf>
    <xf numFmtId="0" fontId="5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3" fontId="0" fillId="2" borderId="10" xfId="52" applyNumberFormat="1" applyFont="1" applyFill="1" applyBorder="1">
      <alignment vertical="justify"/>
      <protection/>
    </xf>
    <xf numFmtId="0" fontId="5" fillId="26" borderId="10" xfId="52" applyFont="1" applyFill="1" applyBorder="1" applyAlignment="1">
      <alignment horizontal="left" vertical="center" wrapText="1"/>
      <protection/>
    </xf>
    <xf numFmtId="0" fontId="0" fillId="26" borderId="10" xfId="52" applyFont="1" applyFill="1" applyBorder="1" applyAlignment="1">
      <alignment horizontal="center" vertical="center" wrapText="1"/>
      <protection/>
    </xf>
    <xf numFmtId="0" fontId="0" fillId="26" borderId="10" xfId="52" applyFont="1" applyFill="1" applyBorder="1" applyAlignment="1">
      <alignment horizontal="center"/>
      <protection/>
    </xf>
    <xf numFmtId="0" fontId="0" fillId="26" borderId="10" xfId="52" applyFont="1" applyFill="1" applyBorder="1">
      <alignment vertical="justify"/>
      <protection/>
    </xf>
    <xf numFmtId="0" fontId="5" fillId="26" borderId="11" xfId="52" applyFont="1" applyFill="1" applyBorder="1" applyAlignment="1" applyProtection="1">
      <alignment vertical="center" wrapText="1"/>
      <protection/>
    </xf>
    <xf numFmtId="0" fontId="0" fillId="26" borderId="10" xfId="52" applyFont="1" applyFill="1" applyBorder="1" applyAlignment="1">
      <alignment horizontal="center" vertical="top"/>
      <protection/>
    </xf>
    <xf numFmtId="0" fontId="5" fillId="26" borderId="10" xfId="52" applyFont="1" applyFill="1" applyBorder="1" applyAlignment="1" applyProtection="1">
      <alignment vertical="center" wrapText="1"/>
      <protection/>
    </xf>
    <xf numFmtId="0" fontId="5" fillId="26" borderId="10" xfId="52" applyFont="1" applyFill="1" applyBorder="1" applyAlignment="1" applyProtection="1">
      <alignment vertical="justify" wrapText="1"/>
      <protection/>
    </xf>
    <xf numFmtId="3" fontId="0" fillId="2" borderId="11" xfId="52" applyNumberFormat="1" applyFont="1" applyFill="1" applyBorder="1" applyAlignment="1">
      <alignment horizontal="center" vertical="justify"/>
      <protection/>
    </xf>
    <xf numFmtId="0" fontId="5" fillId="26" borderId="11" xfId="52" applyFont="1" applyFill="1" applyBorder="1" applyAlignment="1" applyProtection="1">
      <alignment vertical="justify" wrapText="1"/>
      <protection/>
    </xf>
    <xf numFmtId="0" fontId="0" fillId="26" borderId="10" xfId="52" applyFill="1" applyBorder="1" applyAlignment="1">
      <alignment vertical="justify"/>
      <protection/>
    </xf>
    <xf numFmtId="0" fontId="0" fillId="26" borderId="10" xfId="52" applyFont="1" applyFill="1" applyBorder="1" applyAlignment="1">
      <alignment vertical="justify"/>
      <protection/>
    </xf>
    <xf numFmtId="0" fontId="5" fillId="26" borderId="10" xfId="52" applyFont="1" applyFill="1" applyBorder="1" applyAlignment="1">
      <alignment horizontal="left" vertical="justify"/>
      <protection/>
    </xf>
    <xf numFmtId="3" fontId="5" fillId="26" borderId="10" xfId="52" applyNumberFormat="1" applyFont="1" applyFill="1" applyBorder="1" applyAlignment="1">
      <alignment horizontal="center" vertical="justify"/>
      <protection/>
    </xf>
    <xf numFmtId="0" fontId="14" fillId="26" borderId="10" xfId="52" applyFont="1" applyFill="1" applyBorder="1">
      <alignment vertical="justify"/>
      <protection/>
    </xf>
    <xf numFmtId="3" fontId="0" fillId="26" borderId="10" xfId="52" applyNumberFormat="1" applyFont="1" applyFill="1" applyBorder="1">
      <alignment vertical="justify"/>
      <protection/>
    </xf>
    <xf numFmtId="3" fontId="0" fillId="26" borderId="10" xfId="52" applyNumberFormat="1" applyFont="1" applyFill="1" applyBorder="1" applyAlignment="1">
      <alignment horizontal="center" vertical="justify"/>
      <protection/>
    </xf>
    <xf numFmtId="180" fontId="0" fillId="26" borderId="10" xfId="52" applyNumberFormat="1" applyFont="1" applyFill="1" applyBorder="1" applyAlignment="1">
      <alignment horizontal="center" vertical="justify"/>
      <protection/>
    </xf>
    <xf numFmtId="180" fontId="0" fillId="26" borderId="10" xfId="52" applyNumberFormat="1" applyFont="1" applyFill="1" applyBorder="1">
      <alignment vertical="justify"/>
      <protection/>
    </xf>
    <xf numFmtId="3" fontId="0" fillId="26" borderId="10" xfId="52" applyNumberFormat="1" applyFont="1" applyFill="1" applyBorder="1">
      <alignment vertical="justify"/>
      <protection/>
    </xf>
    <xf numFmtId="4" fontId="0" fillId="26" borderId="10" xfId="52" applyNumberFormat="1" applyFont="1" applyFill="1" applyBorder="1" applyAlignment="1">
      <alignment horizontal="center" vertical="justify"/>
      <protection/>
    </xf>
    <xf numFmtId="4" fontId="0" fillId="26" borderId="10" xfId="52" applyNumberFormat="1" applyFont="1" applyFill="1" applyBorder="1">
      <alignment vertical="justify"/>
      <protection/>
    </xf>
    <xf numFmtId="0" fontId="0" fillId="26" borderId="0" xfId="52" applyFont="1" applyFill="1">
      <alignment vertical="justify"/>
      <protection/>
    </xf>
    <xf numFmtId="3" fontId="0" fillId="26" borderId="10" xfId="52" applyNumberFormat="1" applyFont="1" applyFill="1" applyBorder="1" applyAlignment="1">
      <alignment vertical="justify"/>
      <protection/>
    </xf>
    <xf numFmtId="0" fontId="0" fillId="26" borderId="10" xfId="52" applyFill="1" applyBorder="1">
      <alignment vertical="justify"/>
      <protection/>
    </xf>
    <xf numFmtId="49" fontId="0" fillId="26" borderId="10" xfId="52" applyNumberFormat="1" applyFont="1" applyFill="1" applyBorder="1" applyAlignment="1">
      <alignment horizontal="center"/>
      <protection/>
    </xf>
    <xf numFmtId="0" fontId="0" fillId="26" borderId="10" xfId="52" applyFont="1" applyFill="1" applyBorder="1" applyAlignment="1">
      <alignment horizontal="left" vertical="justify" indent="2"/>
      <protection/>
    </xf>
    <xf numFmtId="3" fontId="0" fillId="2" borderId="10" xfId="52" applyNumberFormat="1" applyFont="1" applyFill="1" applyBorder="1" applyAlignment="1">
      <alignment vertical="justify" wrapText="1"/>
      <protection/>
    </xf>
    <xf numFmtId="3" fontId="0" fillId="2" borderId="10" xfId="52" applyNumberFormat="1" applyFont="1" applyFill="1" applyBorder="1" applyAlignment="1">
      <alignment horizontal="center" vertical="center" wrapText="1"/>
      <protection/>
    </xf>
    <xf numFmtId="0" fontId="0" fillId="26" borderId="11" xfId="52" applyFont="1" applyFill="1" applyBorder="1" applyAlignment="1">
      <alignment horizontal="center" vertical="top"/>
      <protection/>
    </xf>
    <xf numFmtId="3" fontId="0" fillId="0" borderId="10" xfId="52" applyNumberFormat="1" applyFont="1" applyFill="1" applyBorder="1">
      <alignment vertical="justify"/>
      <protection/>
    </xf>
    <xf numFmtId="3" fontId="0" fillId="0" borderId="10" xfId="52" applyNumberFormat="1" applyFont="1" applyFill="1" applyBorder="1" applyAlignment="1">
      <alignment vertical="justify" wrapText="1"/>
      <protection/>
    </xf>
    <xf numFmtId="180" fontId="0" fillId="2" borderId="10" xfId="0" applyNumberFormat="1" applyFont="1" applyFill="1" applyBorder="1" applyAlignment="1">
      <alignment horizontal="center" vertical="justify"/>
    </xf>
    <xf numFmtId="0" fontId="0" fillId="0" borderId="13" xfId="0" applyFill="1" applyBorder="1" applyAlignment="1">
      <alignment vertical="justify"/>
    </xf>
    <xf numFmtId="0" fontId="5" fillId="0" borderId="10" xfId="0" applyFont="1" applyFill="1" applyBorder="1" applyAlignment="1">
      <alignment horizontal="left" vertical="justify"/>
    </xf>
    <xf numFmtId="180" fontId="0" fillId="26" borderId="10" xfId="0" applyNumberFormat="1" applyFont="1" applyFill="1" applyBorder="1" applyAlignment="1">
      <alignment horizontal="center" vertical="justify"/>
    </xf>
    <xf numFmtId="3" fontId="0" fillId="26" borderId="10" xfId="0" applyNumberFormat="1" applyFont="1" applyFill="1" applyBorder="1" applyAlignment="1">
      <alignment horizontal="center" vertical="justify"/>
    </xf>
    <xf numFmtId="3" fontId="0" fillId="26" borderId="10" xfId="0" applyNumberFormat="1" applyFill="1" applyBorder="1" applyAlignment="1">
      <alignment vertical="justify"/>
    </xf>
    <xf numFmtId="180" fontId="0" fillId="0" borderId="10" xfId="0" applyNumberFormat="1" applyFont="1" applyFill="1" applyBorder="1" applyAlignment="1">
      <alignment horizontal="left" vertical="justify" indent="1"/>
    </xf>
    <xf numFmtId="3" fontId="0" fillId="0" borderId="10" xfId="0" applyNumberFormat="1" applyFont="1" applyFill="1" applyBorder="1" applyAlignment="1">
      <alignment horizontal="left" vertical="justify" indent="1"/>
    </xf>
    <xf numFmtId="0" fontId="5" fillId="26" borderId="10" xfId="0" applyFont="1" applyFill="1" applyBorder="1" applyAlignment="1">
      <alignment horizontal="left" vertical="center"/>
    </xf>
    <xf numFmtId="180" fontId="0" fillId="0" borderId="10" xfId="0" applyNumberFormat="1" applyFill="1" applyBorder="1" applyAlignment="1">
      <alignment vertical="justify"/>
    </xf>
    <xf numFmtId="49" fontId="0" fillId="2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justify"/>
    </xf>
    <xf numFmtId="180" fontId="0" fillId="26" borderId="10" xfId="0" applyNumberFormat="1" applyFont="1" applyFill="1" applyBorder="1" applyAlignment="1">
      <alignment horizontal="center" vertical="justify"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wrapText="1" indent="5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5" fillId="26" borderId="0" xfId="0" applyFont="1" applyFill="1" applyBorder="1" applyAlignment="1">
      <alignment horizontal="center" vertical="justify"/>
    </xf>
    <xf numFmtId="3" fontId="0" fillId="2" borderId="11" xfId="52" applyNumberFormat="1" applyFont="1" applyFill="1" applyBorder="1" applyAlignment="1">
      <alignment horizontal="center" vertical="justify"/>
      <protection/>
    </xf>
    <xf numFmtId="3" fontId="0" fillId="2" borderId="13" xfId="52" applyNumberFormat="1" applyFont="1" applyFill="1" applyBorder="1" applyAlignment="1">
      <alignment horizontal="center" vertical="justify"/>
      <protection/>
    </xf>
    <xf numFmtId="0" fontId="0" fillId="26" borderId="11" xfId="52" applyFont="1" applyFill="1" applyBorder="1" applyAlignment="1">
      <alignment horizontal="center" vertical="top"/>
      <protection/>
    </xf>
    <xf numFmtId="0" fontId="0" fillId="26" borderId="13" xfId="52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justify"/>
    </xf>
    <xf numFmtId="0" fontId="0" fillId="2" borderId="16" xfId="0" applyFont="1" applyFill="1" applyBorder="1" applyAlignment="1">
      <alignment vertical="justify"/>
    </xf>
    <xf numFmtId="0" fontId="0" fillId="2" borderId="17" xfId="0" applyFont="1" applyFill="1" applyBorder="1" applyAlignment="1">
      <alignment vertical="justify"/>
    </xf>
    <xf numFmtId="0" fontId="5" fillId="2" borderId="15" xfId="0" applyFont="1" applyFill="1" applyBorder="1" applyAlignment="1">
      <alignment horizontal="center" vertical="justify"/>
    </xf>
    <xf numFmtId="0" fontId="5" fillId="2" borderId="16" xfId="0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justify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6" borderId="11" xfId="52" applyFont="1" applyFill="1" applyBorder="1" applyAlignment="1">
      <alignment horizontal="center" vertical="justify"/>
      <protection/>
    </xf>
    <xf numFmtId="0" fontId="0" fillId="26" borderId="13" xfId="52" applyFont="1" applyFill="1" applyBorder="1" applyAlignment="1">
      <alignment horizontal="center" vertical="justify"/>
      <protection/>
    </xf>
    <xf numFmtId="0" fontId="11" fillId="0" borderId="22" xfId="0" applyFont="1" applyFill="1" applyBorder="1" applyAlignment="1">
      <alignment horizontal="center" vertical="center"/>
    </xf>
    <xf numFmtId="0" fontId="0" fillId="26" borderId="0" xfId="0" applyFill="1" applyAlignment="1">
      <alignment horizontal="left" vertical="top" indent="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330</xdr:row>
      <xdr:rowOff>0</xdr:rowOff>
    </xdr:from>
    <xdr:to>
      <xdr:col>0</xdr:col>
      <xdr:colOff>2238375</xdr:colOff>
      <xdr:row>330</xdr:row>
      <xdr:rowOff>0</xdr:rowOff>
    </xdr:to>
    <xdr:sp>
      <xdr:nvSpPr>
        <xdr:cNvPr id="1" name="Line 9"/>
        <xdr:cNvSpPr>
          <a:spLocks/>
        </xdr:cNvSpPr>
      </xdr:nvSpPr>
      <xdr:spPr>
        <a:xfrm>
          <a:off x="180975" y="94068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330</xdr:row>
      <xdr:rowOff>0</xdr:rowOff>
    </xdr:from>
    <xdr:to>
      <xdr:col>0</xdr:col>
      <xdr:colOff>2238375</xdr:colOff>
      <xdr:row>330</xdr:row>
      <xdr:rowOff>0</xdr:rowOff>
    </xdr:to>
    <xdr:sp>
      <xdr:nvSpPr>
        <xdr:cNvPr id="2" name="Line 10"/>
        <xdr:cNvSpPr>
          <a:spLocks/>
        </xdr:cNvSpPr>
      </xdr:nvSpPr>
      <xdr:spPr>
        <a:xfrm>
          <a:off x="171450" y="94068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121</xdr:row>
      <xdr:rowOff>76200</xdr:rowOff>
    </xdr:from>
    <xdr:to>
      <xdr:col>0</xdr:col>
      <xdr:colOff>2238375</xdr:colOff>
      <xdr:row>121</xdr:row>
      <xdr:rowOff>76200</xdr:rowOff>
    </xdr:to>
    <xdr:sp>
      <xdr:nvSpPr>
        <xdr:cNvPr id="3" name="Line 97"/>
        <xdr:cNvSpPr>
          <a:spLocks/>
        </xdr:cNvSpPr>
      </xdr:nvSpPr>
      <xdr:spPr>
        <a:xfrm>
          <a:off x="180975" y="342138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161925</xdr:rowOff>
    </xdr:from>
    <xdr:to>
      <xdr:col>0</xdr:col>
      <xdr:colOff>2238375</xdr:colOff>
      <xdr:row>121</xdr:row>
      <xdr:rowOff>161925</xdr:rowOff>
    </xdr:to>
    <xdr:sp>
      <xdr:nvSpPr>
        <xdr:cNvPr id="4" name="Line 98"/>
        <xdr:cNvSpPr>
          <a:spLocks/>
        </xdr:cNvSpPr>
      </xdr:nvSpPr>
      <xdr:spPr>
        <a:xfrm>
          <a:off x="171450" y="34299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119</xdr:row>
      <xdr:rowOff>76200</xdr:rowOff>
    </xdr:from>
    <xdr:to>
      <xdr:col>0</xdr:col>
      <xdr:colOff>2238375</xdr:colOff>
      <xdr:row>119</xdr:row>
      <xdr:rowOff>76200</xdr:rowOff>
    </xdr:to>
    <xdr:sp>
      <xdr:nvSpPr>
        <xdr:cNvPr id="5" name="Line 99"/>
        <xdr:cNvSpPr>
          <a:spLocks/>
        </xdr:cNvSpPr>
      </xdr:nvSpPr>
      <xdr:spPr>
        <a:xfrm>
          <a:off x="180975" y="33813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119</xdr:row>
      <xdr:rowOff>161925</xdr:rowOff>
    </xdr:from>
    <xdr:to>
      <xdr:col>0</xdr:col>
      <xdr:colOff>2238375</xdr:colOff>
      <xdr:row>119</xdr:row>
      <xdr:rowOff>161925</xdr:rowOff>
    </xdr:to>
    <xdr:sp>
      <xdr:nvSpPr>
        <xdr:cNvPr id="6" name="Line 100"/>
        <xdr:cNvSpPr>
          <a:spLocks/>
        </xdr:cNvSpPr>
      </xdr:nvSpPr>
      <xdr:spPr>
        <a:xfrm>
          <a:off x="171450" y="33899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117</xdr:row>
      <xdr:rowOff>76200</xdr:rowOff>
    </xdr:from>
    <xdr:to>
      <xdr:col>0</xdr:col>
      <xdr:colOff>2238375</xdr:colOff>
      <xdr:row>117</xdr:row>
      <xdr:rowOff>76200</xdr:rowOff>
    </xdr:to>
    <xdr:sp>
      <xdr:nvSpPr>
        <xdr:cNvPr id="7" name="Line 101"/>
        <xdr:cNvSpPr>
          <a:spLocks/>
        </xdr:cNvSpPr>
      </xdr:nvSpPr>
      <xdr:spPr>
        <a:xfrm>
          <a:off x="180975" y="33413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117</xdr:row>
      <xdr:rowOff>161925</xdr:rowOff>
    </xdr:from>
    <xdr:to>
      <xdr:col>0</xdr:col>
      <xdr:colOff>2238375</xdr:colOff>
      <xdr:row>117</xdr:row>
      <xdr:rowOff>161925</xdr:rowOff>
    </xdr:to>
    <xdr:sp>
      <xdr:nvSpPr>
        <xdr:cNvPr id="8" name="Line 102"/>
        <xdr:cNvSpPr>
          <a:spLocks/>
        </xdr:cNvSpPr>
      </xdr:nvSpPr>
      <xdr:spPr>
        <a:xfrm>
          <a:off x="171450" y="3349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116</xdr:row>
      <xdr:rowOff>0</xdr:rowOff>
    </xdr:from>
    <xdr:to>
      <xdr:col>0</xdr:col>
      <xdr:colOff>2238375</xdr:colOff>
      <xdr:row>116</xdr:row>
      <xdr:rowOff>0</xdr:rowOff>
    </xdr:to>
    <xdr:sp>
      <xdr:nvSpPr>
        <xdr:cNvPr id="9" name="Line 103"/>
        <xdr:cNvSpPr>
          <a:spLocks/>
        </xdr:cNvSpPr>
      </xdr:nvSpPr>
      <xdr:spPr>
        <a:xfrm>
          <a:off x="180975" y="3313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116</xdr:row>
      <xdr:rowOff>0</xdr:rowOff>
    </xdr:from>
    <xdr:to>
      <xdr:col>0</xdr:col>
      <xdr:colOff>2238375</xdr:colOff>
      <xdr:row>116</xdr:row>
      <xdr:rowOff>0</xdr:rowOff>
    </xdr:to>
    <xdr:sp>
      <xdr:nvSpPr>
        <xdr:cNvPr id="10" name="Line 104"/>
        <xdr:cNvSpPr>
          <a:spLocks/>
        </xdr:cNvSpPr>
      </xdr:nvSpPr>
      <xdr:spPr>
        <a:xfrm>
          <a:off x="171450" y="3313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115</xdr:row>
      <xdr:rowOff>76200</xdr:rowOff>
    </xdr:from>
    <xdr:to>
      <xdr:col>0</xdr:col>
      <xdr:colOff>2238375</xdr:colOff>
      <xdr:row>115</xdr:row>
      <xdr:rowOff>76200</xdr:rowOff>
    </xdr:to>
    <xdr:sp>
      <xdr:nvSpPr>
        <xdr:cNvPr id="11" name="Line 105"/>
        <xdr:cNvSpPr>
          <a:spLocks/>
        </xdr:cNvSpPr>
      </xdr:nvSpPr>
      <xdr:spPr>
        <a:xfrm>
          <a:off x="180975" y="33013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115</xdr:row>
      <xdr:rowOff>161925</xdr:rowOff>
    </xdr:from>
    <xdr:to>
      <xdr:col>0</xdr:col>
      <xdr:colOff>2238375</xdr:colOff>
      <xdr:row>115</xdr:row>
      <xdr:rowOff>161925</xdr:rowOff>
    </xdr:to>
    <xdr:sp>
      <xdr:nvSpPr>
        <xdr:cNvPr id="12" name="Line 106"/>
        <xdr:cNvSpPr>
          <a:spLocks/>
        </xdr:cNvSpPr>
      </xdr:nvSpPr>
      <xdr:spPr>
        <a:xfrm>
          <a:off x="171450" y="33099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113</xdr:row>
      <xdr:rowOff>76200</xdr:rowOff>
    </xdr:from>
    <xdr:to>
      <xdr:col>0</xdr:col>
      <xdr:colOff>2238375</xdr:colOff>
      <xdr:row>113</xdr:row>
      <xdr:rowOff>76200</xdr:rowOff>
    </xdr:to>
    <xdr:sp>
      <xdr:nvSpPr>
        <xdr:cNvPr id="13" name="Line 107"/>
        <xdr:cNvSpPr>
          <a:spLocks/>
        </xdr:cNvSpPr>
      </xdr:nvSpPr>
      <xdr:spPr>
        <a:xfrm>
          <a:off x="180975" y="3261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113</xdr:row>
      <xdr:rowOff>161925</xdr:rowOff>
    </xdr:from>
    <xdr:to>
      <xdr:col>0</xdr:col>
      <xdr:colOff>2238375</xdr:colOff>
      <xdr:row>113</xdr:row>
      <xdr:rowOff>161925</xdr:rowOff>
    </xdr:to>
    <xdr:sp>
      <xdr:nvSpPr>
        <xdr:cNvPr id="14" name="Line 108"/>
        <xdr:cNvSpPr>
          <a:spLocks/>
        </xdr:cNvSpPr>
      </xdr:nvSpPr>
      <xdr:spPr>
        <a:xfrm>
          <a:off x="171450" y="32699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103</xdr:row>
      <xdr:rowOff>76200</xdr:rowOff>
    </xdr:from>
    <xdr:to>
      <xdr:col>0</xdr:col>
      <xdr:colOff>2238375</xdr:colOff>
      <xdr:row>103</xdr:row>
      <xdr:rowOff>76200</xdr:rowOff>
    </xdr:to>
    <xdr:sp>
      <xdr:nvSpPr>
        <xdr:cNvPr id="15" name="Line 109"/>
        <xdr:cNvSpPr>
          <a:spLocks/>
        </xdr:cNvSpPr>
      </xdr:nvSpPr>
      <xdr:spPr>
        <a:xfrm>
          <a:off x="180975" y="30413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103</xdr:row>
      <xdr:rowOff>161925</xdr:rowOff>
    </xdr:from>
    <xdr:to>
      <xdr:col>0</xdr:col>
      <xdr:colOff>2238375</xdr:colOff>
      <xdr:row>103</xdr:row>
      <xdr:rowOff>161925</xdr:rowOff>
    </xdr:to>
    <xdr:sp>
      <xdr:nvSpPr>
        <xdr:cNvPr id="16" name="Line 110"/>
        <xdr:cNvSpPr>
          <a:spLocks/>
        </xdr:cNvSpPr>
      </xdr:nvSpPr>
      <xdr:spPr>
        <a:xfrm>
          <a:off x="171450" y="304990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17" name="Line 111"/>
        <xdr:cNvSpPr>
          <a:spLocks/>
        </xdr:cNvSpPr>
      </xdr:nvSpPr>
      <xdr:spPr>
        <a:xfrm>
          <a:off x="180975" y="30137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18" name="Line 112"/>
        <xdr:cNvSpPr>
          <a:spLocks/>
        </xdr:cNvSpPr>
      </xdr:nvSpPr>
      <xdr:spPr>
        <a:xfrm>
          <a:off x="171450" y="30137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101</xdr:row>
      <xdr:rowOff>76200</xdr:rowOff>
    </xdr:from>
    <xdr:to>
      <xdr:col>0</xdr:col>
      <xdr:colOff>2238375</xdr:colOff>
      <xdr:row>101</xdr:row>
      <xdr:rowOff>76200</xdr:rowOff>
    </xdr:to>
    <xdr:sp>
      <xdr:nvSpPr>
        <xdr:cNvPr id="19" name="Line 113"/>
        <xdr:cNvSpPr>
          <a:spLocks/>
        </xdr:cNvSpPr>
      </xdr:nvSpPr>
      <xdr:spPr>
        <a:xfrm>
          <a:off x="180975" y="30013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101</xdr:row>
      <xdr:rowOff>161925</xdr:rowOff>
    </xdr:from>
    <xdr:to>
      <xdr:col>0</xdr:col>
      <xdr:colOff>2238375</xdr:colOff>
      <xdr:row>101</xdr:row>
      <xdr:rowOff>161925</xdr:rowOff>
    </xdr:to>
    <xdr:sp>
      <xdr:nvSpPr>
        <xdr:cNvPr id="20" name="Line 114"/>
        <xdr:cNvSpPr>
          <a:spLocks/>
        </xdr:cNvSpPr>
      </xdr:nvSpPr>
      <xdr:spPr>
        <a:xfrm>
          <a:off x="171450" y="30099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99</xdr:row>
      <xdr:rowOff>76200</xdr:rowOff>
    </xdr:from>
    <xdr:to>
      <xdr:col>0</xdr:col>
      <xdr:colOff>2238375</xdr:colOff>
      <xdr:row>99</xdr:row>
      <xdr:rowOff>76200</xdr:rowOff>
    </xdr:to>
    <xdr:sp>
      <xdr:nvSpPr>
        <xdr:cNvPr id="21" name="Line 115"/>
        <xdr:cNvSpPr>
          <a:spLocks/>
        </xdr:cNvSpPr>
      </xdr:nvSpPr>
      <xdr:spPr>
        <a:xfrm>
          <a:off x="180975" y="29613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99</xdr:row>
      <xdr:rowOff>161925</xdr:rowOff>
    </xdr:from>
    <xdr:to>
      <xdr:col>0</xdr:col>
      <xdr:colOff>2238375</xdr:colOff>
      <xdr:row>99</xdr:row>
      <xdr:rowOff>161925</xdr:rowOff>
    </xdr:to>
    <xdr:sp>
      <xdr:nvSpPr>
        <xdr:cNvPr id="22" name="Line 116"/>
        <xdr:cNvSpPr>
          <a:spLocks/>
        </xdr:cNvSpPr>
      </xdr:nvSpPr>
      <xdr:spPr>
        <a:xfrm>
          <a:off x="171450" y="29698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23" name="Line 165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24" name="Line 166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5" name="Line 193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6" name="Line 194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370</xdr:row>
      <xdr:rowOff>0</xdr:rowOff>
    </xdr:from>
    <xdr:to>
      <xdr:col>0</xdr:col>
      <xdr:colOff>2238375</xdr:colOff>
      <xdr:row>370</xdr:row>
      <xdr:rowOff>0</xdr:rowOff>
    </xdr:to>
    <xdr:sp>
      <xdr:nvSpPr>
        <xdr:cNvPr id="27" name="Line 225"/>
        <xdr:cNvSpPr>
          <a:spLocks/>
        </xdr:cNvSpPr>
      </xdr:nvSpPr>
      <xdr:spPr>
        <a:xfrm>
          <a:off x="180975" y="110004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107</xdr:row>
      <xdr:rowOff>76200</xdr:rowOff>
    </xdr:from>
    <xdr:to>
      <xdr:col>0</xdr:col>
      <xdr:colOff>2238375</xdr:colOff>
      <xdr:row>107</xdr:row>
      <xdr:rowOff>76200</xdr:rowOff>
    </xdr:to>
    <xdr:sp>
      <xdr:nvSpPr>
        <xdr:cNvPr id="28" name="Line 271"/>
        <xdr:cNvSpPr>
          <a:spLocks/>
        </xdr:cNvSpPr>
      </xdr:nvSpPr>
      <xdr:spPr>
        <a:xfrm>
          <a:off x="180975" y="31413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107</xdr:row>
      <xdr:rowOff>161925</xdr:rowOff>
    </xdr:from>
    <xdr:to>
      <xdr:col>0</xdr:col>
      <xdr:colOff>2238375</xdr:colOff>
      <xdr:row>107</xdr:row>
      <xdr:rowOff>161925</xdr:rowOff>
    </xdr:to>
    <xdr:sp>
      <xdr:nvSpPr>
        <xdr:cNvPr id="29" name="Line 272"/>
        <xdr:cNvSpPr>
          <a:spLocks/>
        </xdr:cNvSpPr>
      </xdr:nvSpPr>
      <xdr:spPr>
        <a:xfrm>
          <a:off x="171450" y="31499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111</xdr:row>
      <xdr:rowOff>76200</xdr:rowOff>
    </xdr:from>
    <xdr:to>
      <xdr:col>0</xdr:col>
      <xdr:colOff>2238375</xdr:colOff>
      <xdr:row>111</xdr:row>
      <xdr:rowOff>76200</xdr:rowOff>
    </xdr:to>
    <xdr:sp>
      <xdr:nvSpPr>
        <xdr:cNvPr id="30" name="Line 273"/>
        <xdr:cNvSpPr>
          <a:spLocks/>
        </xdr:cNvSpPr>
      </xdr:nvSpPr>
      <xdr:spPr>
        <a:xfrm>
          <a:off x="180975" y="32213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111</xdr:row>
      <xdr:rowOff>161925</xdr:rowOff>
    </xdr:from>
    <xdr:to>
      <xdr:col>0</xdr:col>
      <xdr:colOff>2238375</xdr:colOff>
      <xdr:row>111</xdr:row>
      <xdr:rowOff>161925</xdr:rowOff>
    </xdr:to>
    <xdr:sp>
      <xdr:nvSpPr>
        <xdr:cNvPr id="31" name="Line 274"/>
        <xdr:cNvSpPr>
          <a:spLocks/>
        </xdr:cNvSpPr>
      </xdr:nvSpPr>
      <xdr:spPr>
        <a:xfrm>
          <a:off x="171450" y="3229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217</xdr:row>
      <xdr:rowOff>76200</xdr:rowOff>
    </xdr:from>
    <xdr:to>
      <xdr:col>0</xdr:col>
      <xdr:colOff>2238375</xdr:colOff>
      <xdr:row>217</xdr:row>
      <xdr:rowOff>76200</xdr:rowOff>
    </xdr:to>
    <xdr:sp>
      <xdr:nvSpPr>
        <xdr:cNvPr id="32" name="Line 279"/>
        <xdr:cNvSpPr>
          <a:spLocks/>
        </xdr:cNvSpPr>
      </xdr:nvSpPr>
      <xdr:spPr>
        <a:xfrm>
          <a:off x="180975" y="5621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217</xdr:row>
      <xdr:rowOff>161925</xdr:rowOff>
    </xdr:from>
    <xdr:to>
      <xdr:col>0</xdr:col>
      <xdr:colOff>2238375</xdr:colOff>
      <xdr:row>217</xdr:row>
      <xdr:rowOff>161925</xdr:rowOff>
    </xdr:to>
    <xdr:sp>
      <xdr:nvSpPr>
        <xdr:cNvPr id="33" name="Line 280"/>
        <xdr:cNvSpPr>
          <a:spLocks/>
        </xdr:cNvSpPr>
      </xdr:nvSpPr>
      <xdr:spPr>
        <a:xfrm>
          <a:off x="171450" y="56302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218</xdr:row>
      <xdr:rowOff>76200</xdr:rowOff>
    </xdr:from>
    <xdr:to>
      <xdr:col>0</xdr:col>
      <xdr:colOff>2238375</xdr:colOff>
      <xdr:row>218</xdr:row>
      <xdr:rowOff>76200</xdr:rowOff>
    </xdr:to>
    <xdr:sp>
      <xdr:nvSpPr>
        <xdr:cNvPr id="34" name="Line 281"/>
        <xdr:cNvSpPr>
          <a:spLocks/>
        </xdr:cNvSpPr>
      </xdr:nvSpPr>
      <xdr:spPr>
        <a:xfrm>
          <a:off x="180975" y="56416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218</xdr:row>
      <xdr:rowOff>161925</xdr:rowOff>
    </xdr:from>
    <xdr:to>
      <xdr:col>0</xdr:col>
      <xdr:colOff>2238375</xdr:colOff>
      <xdr:row>218</xdr:row>
      <xdr:rowOff>161925</xdr:rowOff>
    </xdr:to>
    <xdr:sp>
      <xdr:nvSpPr>
        <xdr:cNvPr id="35" name="Line 282"/>
        <xdr:cNvSpPr>
          <a:spLocks/>
        </xdr:cNvSpPr>
      </xdr:nvSpPr>
      <xdr:spPr>
        <a:xfrm>
          <a:off x="171450" y="56502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334</xdr:row>
      <xdr:rowOff>0</xdr:rowOff>
    </xdr:from>
    <xdr:to>
      <xdr:col>0</xdr:col>
      <xdr:colOff>2238375</xdr:colOff>
      <xdr:row>334</xdr:row>
      <xdr:rowOff>0</xdr:rowOff>
    </xdr:to>
    <xdr:sp>
      <xdr:nvSpPr>
        <xdr:cNvPr id="36" name="Line 286"/>
        <xdr:cNvSpPr>
          <a:spLocks/>
        </xdr:cNvSpPr>
      </xdr:nvSpPr>
      <xdr:spPr>
        <a:xfrm>
          <a:off x="180975" y="9586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334</xdr:row>
      <xdr:rowOff>0</xdr:rowOff>
    </xdr:from>
    <xdr:to>
      <xdr:col>0</xdr:col>
      <xdr:colOff>2238375</xdr:colOff>
      <xdr:row>334</xdr:row>
      <xdr:rowOff>0</xdr:rowOff>
    </xdr:to>
    <xdr:sp>
      <xdr:nvSpPr>
        <xdr:cNvPr id="37" name="Line 287"/>
        <xdr:cNvSpPr>
          <a:spLocks/>
        </xdr:cNvSpPr>
      </xdr:nvSpPr>
      <xdr:spPr>
        <a:xfrm>
          <a:off x="171450" y="9586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374</xdr:row>
      <xdr:rowOff>0</xdr:rowOff>
    </xdr:from>
    <xdr:to>
      <xdr:col>0</xdr:col>
      <xdr:colOff>2238375</xdr:colOff>
      <xdr:row>374</xdr:row>
      <xdr:rowOff>0</xdr:rowOff>
    </xdr:to>
    <xdr:sp>
      <xdr:nvSpPr>
        <xdr:cNvPr id="38" name="Line 376"/>
        <xdr:cNvSpPr>
          <a:spLocks/>
        </xdr:cNvSpPr>
      </xdr:nvSpPr>
      <xdr:spPr>
        <a:xfrm>
          <a:off x="180975" y="111404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374</xdr:row>
      <xdr:rowOff>0</xdr:rowOff>
    </xdr:from>
    <xdr:to>
      <xdr:col>0</xdr:col>
      <xdr:colOff>2238375</xdr:colOff>
      <xdr:row>374</xdr:row>
      <xdr:rowOff>0</xdr:rowOff>
    </xdr:to>
    <xdr:sp>
      <xdr:nvSpPr>
        <xdr:cNvPr id="39" name="Line 377"/>
        <xdr:cNvSpPr>
          <a:spLocks/>
        </xdr:cNvSpPr>
      </xdr:nvSpPr>
      <xdr:spPr>
        <a:xfrm>
          <a:off x="171450" y="111404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40" name="Line 440"/>
        <xdr:cNvSpPr>
          <a:spLocks/>
        </xdr:cNvSpPr>
      </xdr:nvSpPr>
      <xdr:spPr>
        <a:xfrm>
          <a:off x="180975" y="14122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41" name="Line 441"/>
        <xdr:cNvSpPr>
          <a:spLocks/>
        </xdr:cNvSpPr>
      </xdr:nvSpPr>
      <xdr:spPr>
        <a:xfrm>
          <a:off x="171450" y="14122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42" name="Line 450"/>
        <xdr:cNvSpPr>
          <a:spLocks/>
        </xdr:cNvSpPr>
      </xdr:nvSpPr>
      <xdr:spPr>
        <a:xfrm>
          <a:off x="180975" y="14122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43" name="Line 451"/>
        <xdr:cNvSpPr>
          <a:spLocks/>
        </xdr:cNvSpPr>
      </xdr:nvSpPr>
      <xdr:spPr>
        <a:xfrm>
          <a:off x="171450" y="14122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44" name="Line 496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45" name="Line 497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46" name="Line 506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47" name="Line 507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48" name="Line 516"/>
        <xdr:cNvSpPr>
          <a:spLocks/>
        </xdr:cNvSpPr>
      </xdr:nvSpPr>
      <xdr:spPr>
        <a:xfrm>
          <a:off x="180975" y="1787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49" name="Line 517"/>
        <xdr:cNvSpPr>
          <a:spLocks/>
        </xdr:cNvSpPr>
      </xdr:nvSpPr>
      <xdr:spPr>
        <a:xfrm>
          <a:off x="171450" y="17871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50" name="Line 632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51" name="Line 633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52" name="Line 642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53" name="Line 643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54" name="Line 652"/>
        <xdr:cNvSpPr>
          <a:spLocks/>
        </xdr:cNvSpPr>
      </xdr:nvSpPr>
      <xdr:spPr>
        <a:xfrm>
          <a:off x="180975" y="1931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55" name="Line 653"/>
        <xdr:cNvSpPr>
          <a:spLocks/>
        </xdr:cNvSpPr>
      </xdr:nvSpPr>
      <xdr:spPr>
        <a:xfrm>
          <a:off x="171450" y="19315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56" name="Line 700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57" name="Line 701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58" name="Line 710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59" name="Line 711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60" name="Line 856"/>
        <xdr:cNvSpPr>
          <a:spLocks/>
        </xdr:cNvSpPr>
      </xdr:nvSpPr>
      <xdr:spPr>
        <a:xfrm>
          <a:off x="180975" y="223332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61" name="Line 857"/>
        <xdr:cNvSpPr>
          <a:spLocks/>
        </xdr:cNvSpPr>
      </xdr:nvSpPr>
      <xdr:spPr>
        <a:xfrm>
          <a:off x="171450" y="223332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62" name="Line 904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63" name="Line 905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64" name="Line 914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65" name="Line 915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66" name="Line 924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67" name="Line 925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68" name="Line 1062"/>
        <xdr:cNvSpPr>
          <a:spLocks/>
        </xdr:cNvSpPr>
      </xdr:nvSpPr>
      <xdr:spPr>
        <a:xfrm>
          <a:off x="180975" y="12579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69" name="Line 1063"/>
        <xdr:cNvSpPr>
          <a:spLocks/>
        </xdr:cNvSpPr>
      </xdr:nvSpPr>
      <xdr:spPr>
        <a:xfrm>
          <a:off x="171450" y="12579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70" name="Line 1072"/>
        <xdr:cNvSpPr>
          <a:spLocks/>
        </xdr:cNvSpPr>
      </xdr:nvSpPr>
      <xdr:spPr>
        <a:xfrm>
          <a:off x="180975" y="12579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71" name="Line 1073"/>
        <xdr:cNvSpPr>
          <a:spLocks/>
        </xdr:cNvSpPr>
      </xdr:nvSpPr>
      <xdr:spPr>
        <a:xfrm>
          <a:off x="171450" y="125796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0</xdr:rowOff>
    </xdr:from>
    <xdr:to>
      <xdr:col>0</xdr:col>
      <xdr:colOff>2238375</xdr:colOff>
      <xdr:row>413</xdr:row>
      <xdr:rowOff>0</xdr:rowOff>
    </xdr:to>
    <xdr:sp>
      <xdr:nvSpPr>
        <xdr:cNvPr id="72" name="Line 1082"/>
        <xdr:cNvSpPr>
          <a:spLocks/>
        </xdr:cNvSpPr>
      </xdr:nvSpPr>
      <xdr:spPr>
        <a:xfrm>
          <a:off x="180975" y="127215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413</xdr:row>
      <xdr:rowOff>0</xdr:rowOff>
    </xdr:from>
    <xdr:to>
      <xdr:col>0</xdr:col>
      <xdr:colOff>2238375</xdr:colOff>
      <xdr:row>413</xdr:row>
      <xdr:rowOff>0</xdr:rowOff>
    </xdr:to>
    <xdr:sp>
      <xdr:nvSpPr>
        <xdr:cNvPr id="73" name="Line 1083"/>
        <xdr:cNvSpPr>
          <a:spLocks/>
        </xdr:cNvSpPr>
      </xdr:nvSpPr>
      <xdr:spPr>
        <a:xfrm>
          <a:off x="171450" y="127215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74" name="Line 1214"/>
        <xdr:cNvSpPr>
          <a:spLocks/>
        </xdr:cNvSpPr>
      </xdr:nvSpPr>
      <xdr:spPr>
        <a:xfrm>
          <a:off x="180975" y="15686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75" name="Line 1215"/>
        <xdr:cNvSpPr>
          <a:spLocks/>
        </xdr:cNvSpPr>
      </xdr:nvSpPr>
      <xdr:spPr>
        <a:xfrm>
          <a:off x="171450" y="15686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76" name="Line 1224"/>
        <xdr:cNvSpPr>
          <a:spLocks/>
        </xdr:cNvSpPr>
      </xdr:nvSpPr>
      <xdr:spPr>
        <a:xfrm>
          <a:off x="180975" y="15686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77" name="Line 1225"/>
        <xdr:cNvSpPr>
          <a:spLocks/>
        </xdr:cNvSpPr>
      </xdr:nvSpPr>
      <xdr:spPr>
        <a:xfrm>
          <a:off x="171450" y="15686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109</xdr:row>
      <xdr:rowOff>76200</xdr:rowOff>
    </xdr:from>
    <xdr:to>
      <xdr:col>0</xdr:col>
      <xdr:colOff>2238375</xdr:colOff>
      <xdr:row>109</xdr:row>
      <xdr:rowOff>76200</xdr:rowOff>
    </xdr:to>
    <xdr:sp>
      <xdr:nvSpPr>
        <xdr:cNvPr id="78" name="Line 1254"/>
        <xdr:cNvSpPr>
          <a:spLocks/>
        </xdr:cNvSpPr>
      </xdr:nvSpPr>
      <xdr:spPr>
        <a:xfrm>
          <a:off x="180975" y="31813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109</xdr:row>
      <xdr:rowOff>161925</xdr:rowOff>
    </xdr:from>
    <xdr:to>
      <xdr:col>0</xdr:col>
      <xdr:colOff>2238375</xdr:colOff>
      <xdr:row>109</xdr:row>
      <xdr:rowOff>161925</xdr:rowOff>
    </xdr:to>
    <xdr:sp>
      <xdr:nvSpPr>
        <xdr:cNvPr id="79" name="Line 1255"/>
        <xdr:cNvSpPr>
          <a:spLocks/>
        </xdr:cNvSpPr>
      </xdr:nvSpPr>
      <xdr:spPr>
        <a:xfrm>
          <a:off x="171450" y="31899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861</xdr:row>
      <xdr:rowOff>0</xdr:rowOff>
    </xdr:from>
    <xdr:to>
      <xdr:col>0</xdr:col>
      <xdr:colOff>2905125</xdr:colOff>
      <xdr:row>861</xdr:row>
      <xdr:rowOff>0</xdr:rowOff>
    </xdr:to>
    <xdr:sp>
      <xdr:nvSpPr>
        <xdr:cNvPr id="80" name="Line 1259"/>
        <xdr:cNvSpPr>
          <a:spLocks/>
        </xdr:cNvSpPr>
      </xdr:nvSpPr>
      <xdr:spPr>
        <a:xfrm>
          <a:off x="266700" y="295255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861</xdr:row>
      <xdr:rowOff>0</xdr:rowOff>
    </xdr:from>
    <xdr:to>
      <xdr:col>0</xdr:col>
      <xdr:colOff>2867025</xdr:colOff>
      <xdr:row>861</xdr:row>
      <xdr:rowOff>0</xdr:rowOff>
    </xdr:to>
    <xdr:sp>
      <xdr:nvSpPr>
        <xdr:cNvPr id="81" name="Line 1260"/>
        <xdr:cNvSpPr>
          <a:spLocks/>
        </xdr:cNvSpPr>
      </xdr:nvSpPr>
      <xdr:spPr>
        <a:xfrm>
          <a:off x="238125" y="2952559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861</xdr:row>
      <xdr:rowOff>0</xdr:rowOff>
    </xdr:from>
    <xdr:to>
      <xdr:col>0</xdr:col>
      <xdr:colOff>2886075</xdr:colOff>
      <xdr:row>861</xdr:row>
      <xdr:rowOff>0</xdr:rowOff>
    </xdr:to>
    <xdr:sp>
      <xdr:nvSpPr>
        <xdr:cNvPr id="82" name="Line 1261"/>
        <xdr:cNvSpPr>
          <a:spLocks/>
        </xdr:cNvSpPr>
      </xdr:nvSpPr>
      <xdr:spPr>
        <a:xfrm>
          <a:off x="238125" y="295255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772</xdr:row>
      <xdr:rowOff>19050</xdr:rowOff>
    </xdr:from>
    <xdr:to>
      <xdr:col>0</xdr:col>
      <xdr:colOff>2867025</xdr:colOff>
      <xdr:row>772</xdr:row>
      <xdr:rowOff>19050</xdr:rowOff>
    </xdr:to>
    <xdr:sp>
      <xdr:nvSpPr>
        <xdr:cNvPr id="83" name="Line 1143"/>
        <xdr:cNvSpPr>
          <a:spLocks/>
        </xdr:cNvSpPr>
      </xdr:nvSpPr>
      <xdr:spPr>
        <a:xfrm>
          <a:off x="238125" y="2619184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772</xdr:row>
      <xdr:rowOff>95250</xdr:rowOff>
    </xdr:from>
    <xdr:to>
      <xdr:col>0</xdr:col>
      <xdr:colOff>2886075</xdr:colOff>
      <xdr:row>772</xdr:row>
      <xdr:rowOff>95250</xdr:rowOff>
    </xdr:to>
    <xdr:sp>
      <xdr:nvSpPr>
        <xdr:cNvPr id="84" name="Line 1144"/>
        <xdr:cNvSpPr>
          <a:spLocks/>
        </xdr:cNvSpPr>
      </xdr:nvSpPr>
      <xdr:spPr>
        <a:xfrm>
          <a:off x="238125" y="2619184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765</xdr:row>
      <xdr:rowOff>19050</xdr:rowOff>
    </xdr:from>
    <xdr:to>
      <xdr:col>0</xdr:col>
      <xdr:colOff>2867025</xdr:colOff>
      <xdr:row>765</xdr:row>
      <xdr:rowOff>19050</xdr:rowOff>
    </xdr:to>
    <xdr:sp>
      <xdr:nvSpPr>
        <xdr:cNvPr id="85" name="Line 1143"/>
        <xdr:cNvSpPr>
          <a:spLocks/>
        </xdr:cNvSpPr>
      </xdr:nvSpPr>
      <xdr:spPr>
        <a:xfrm>
          <a:off x="238125" y="2597086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765</xdr:row>
      <xdr:rowOff>142875</xdr:rowOff>
    </xdr:from>
    <xdr:to>
      <xdr:col>0</xdr:col>
      <xdr:colOff>2886075</xdr:colOff>
      <xdr:row>765</xdr:row>
      <xdr:rowOff>142875</xdr:rowOff>
    </xdr:to>
    <xdr:sp>
      <xdr:nvSpPr>
        <xdr:cNvPr id="86" name="Line 1144"/>
        <xdr:cNvSpPr>
          <a:spLocks/>
        </xdr:cNvSpPr>
      </xdr:nvSpPr>
      <xdr:spPr>
        <a:xfrm>
          <a:off x="238125" y="259708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409</xdr:row>
      <xdr:rowOff>0</xdr:rowOff>
    </xdr:from>
    <xdr:to>
      <xdr:col>0</xdr:col>
      <xdr:colOff>2238375</xdr:colOff>
      <xdr:row>409</xdr:row>
      <xdr:rowOff>0</xdr:rowOff>
    </xdr:to>
    <xdr:sp>
      <xdr:nvSpPr>
        <xdr:cNvPr id="87" name="Line 225"/>
        <xdr:cNvSpPr>
          <a:spLocks/>
        </xdr:cNvSpPr>
      </xdr:nvSpPr>
      <xdr:spPr>
        <a:xfrm>
          <a:off x="180975" y="125796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413</xdr:row>
      <xdr:rowOff>0</xdr:rowOff>
    </xdr:from>
    <xdr:to>
      <xdr:col>0</xdr:col>
      <xdr:colOff>2238375</xdr:colOff>
      <xdr:row>413</xdr:row>
      <xdr:rowOff>0</xdr:rowOff>
    </xdr:to>
    <xdr:sp>
      <xdr:nvSpPr>
        <xdr:cNvPr id="88" name="Line 376"/>
        <xdr:cNvSpPr>
          <a:spLocks/>
        </xdr:cNvSpPr>
      </xdr:nvSpPr>
      <xdr:spPr>
        <a:xfrm>
          <a:off x="180975" y="127215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89" name="Line 286"/>
        <xdr:cNvSpPr>
          <a:spLocks/>
        </xdr:cNvSpPr>
      </xdr:nvSpPr>
      <xdr:spPr>
        <a:xfrm>
          <a:off x="180975" y="126596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90" name="Line 1062"/>
        <xdr:cNvSpPr>
          <a:spLocks/>
        </xdr:cNvSpPr>
      </xdr:nvSpPr>
      <xdr:spPr>
        <a:xfrm>
          <a:off x="180975" y="14122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91" name="Line 1063"/>
        <xdr:cNvSpPr>
          <a:spLocks/>
        </xdr:cNvSpPr>
      </xdr:nvSpPr>
      <xdr:spPr>
        <a:xfrm>
          <a:off x="171450" y="14122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92" name="Line 1072"/>
        <xdr:cNvSpPr>
          <a:spLocks/>
        </xdr:cNvSpPr>
      </xdr:nvSpPr>
      <xdr:spPr>
        <a:xfrm>
          <a:off x="180975" y="14122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93" name="Line 1073"/>
        <xdr:cNvSpPr>
          <a:spLocks/>
        </xdr:cNvSpPr>
      </xdr:nvSpPr>
      <xdr:spPr>
        <a:xfrm>
          <a:off x="171450" y="14122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94" name="Line 225"/>
        <xdr:cNvSpPr>
          <a:spLocks/>
        </xdr:cNvSpPr>
      </xdr:nvSpPr>
      <xdr:spPr>
        <a:xfrm>
          <a:off x="180975" y="14122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95" name="Line 226"/>
        <xdr:cNvSpPr>
          <a:spLocks/>
        </xdr:cNvSpPr>
      </xdr:nvSpPr>
      <xdr:spPr>
        <a:xfrm>
          <a:off x="171450" y="141227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96" name="Line 366"/>
        <xdr:cNvSpPr>
          <a:spLocks/>
        </xdr:cNvSpPr>
      </xdr:nvSpPr>
      <xdr:spPr>
        <a:xfrm>
          <a:off x="180975" y="14122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0</xdr:rowOff>
    </xdr:from>
    <xdr:to>
      <xdr:col>0</xdr:col>
      <xdr:colOff>2238375</xdr:colOff>
      <xdr:row>446</xdr:row>
      <xdr:rowOff>0</xdr:rowOff>
    </xdr:to>
    <xdr:sp>
      <xdr:nvSpPr>
        <xdr:cNvPr id="97" name="Line 9"/>
        <xdr:cNvSpPr>
          <a:spLocks/>
        </xdr:cNvSpPr>
      </xdr:nvSpPr>
      <xdr:spPr>
        <a:xfrm>
          <a:off x="180975" y="140227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98" name="Line 440"/>
        <xdr:cNvSpPr>
          <a:spLocks/>
        </xdr:cNvSpPr>
      </xdr:nvSpPr>
      <xdr:spPr>
        <a:xfrm>
          <a:off x="180975" y="15686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99" name="Line 441"/>
        <xdr:cNvSpPr>
          <a:spLocks/>
        </xdr:cNvSpPr>
      </xdr:nvSpPr>
      <xdr:spPr>
        <a:xfrm>
          <a:off x="171450" y="15686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00" name="Line 450"/>
        <xdr:cNvSpPr>
          <a:spLocks/>
        </xdr:cNvSpPr>
      </xdr:nvSpPr>
      <xdr:spPr>
        <a:xfrm>
          <a:off x="180975" y="15686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01" name="Line 451"/>
        <xdr:cNvSpPr>
          <a:spLocks/>
        </xdr:cNvSpPr>
      </xdr:nvSpPr>
      <xdr:spPr>
        <a:xfrm>
          <a:off x="171450" y="15686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02" name="Line 1062"/>
        <xdr:cNvSpPr>
          <a:spLocks/>
        </xdr:cNvSpPr>
      </xdr:nvSpPr>
      <xdr:spPr>
        <a:xfrm>
          <a:off x="180975" y="15686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03" name="Line 1063"/>
        <xdr:cNvSpPr>
          <a:spLocks/>
        </xdr:cNvSpPr>
      </xdr:nvSpPr>
      <xdr:spPr>
        <a:xfrm>
          <a:off x="171450" y="15686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04" name="Line 1072"/>
        <xdr:cNvSpPr>
          <a:spLocks/>
        </xdr:cNvSpPr>
      </xdr:nvSpPr>
      <xdr:spPr>
        <a:xfrm>
          <a:off x="180975" y="15686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05" name="Line 1073"/>
        <xdr:cNvSpPr>
          <a:spLocks/>
        </xdr:cNvSpPr>
      </xdr:nvSpPr>
      <xdr:spPr>
        <a:xfrm>
          <a:off x="171450" y="15686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06" name="Line 1214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07" name="Line 1215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08" name="Line 1224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09" name="Line 1225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110" name="Line 1234"/>
        <xdr:cNvSpPr>
          <a:spLocks/>
        </xdr:cNvSpPr>
      </xdr:nvSpPr>
      <xdr:spPr>
        <a:xfrm>
          <a:off x="180975" y="1787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111" name="Line 1235"/>
        <xdr:cNvSpPr>
          <a:spLocks/>
        </xdr:cNvSpPr>
      </xdr:nvSpPr>
      <xdr:spPr>
        <a:xfrm>
          <a:off x="171450" y="17871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12" name="Line 440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13" name="Line 441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14" name="Line 450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15" name="Line 451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116" name="Line 460"/>
        <xdr:cNvSpPr>
          <a:spLocks/>
        </xdr:cNvSpPr>
      </xdr:nvSpPr>
      <xdr:spPr>
        <a:xfrm>
          <a:off x="180975" y="1787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117" name="Line 461"/>
        <xdr:cNvSpPr>
          <a:spLocks/>
        </xdr:cNvSpPr>
      </xdr:nvSpPr>
      <xdr:spPr>
        <a:xfrm>
          <a:off x="171450" y="17871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18" name="Line 1062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19" name="Line 1063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20" name="Line 1072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21" name="Line 1073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122" name="Line 1082"/>
        <xdr:cNvSpPr>
          <a:spLocks/>
        </xdr:cNvSpPr>
      </xdr:nvSpPr>
      <xdr:spPr>
        <a:xfrm>
          <a:off x="180975" y="178717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545</xdr:row>
      <xdr:rowOff>0</xdr:rowOff>
    </xdr:from>
    <xdr:to>
      <xdr:col>0</xdr:col>
      <xdr:colOff>2238375</xdr:colOff>
      <xdr:row>545</xdr:row>
      <xdr:rowOff>0</xdr:rowOff>
    </xdr:to>
    <xdr:sp>
      <xdr:nvSpPr>
        <xdr:cNvPr id="123" name="Line 1083"/>
        <xdr:cNvSpPr>
          <a:spLocks/>
        </xdr:cNvSpPr>
      </xdr:nvSpPr>
      <xdr:spPr>
        <a:xfrm>
          <a:off x="171450" y="178717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24" name="Line 225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25" name="Line 226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26" name="Line 366"/>
        <xdr:cNvSpPr>
          <a:spLocks/>
        </xdr:cNvSpPr>
      </xdr:nvSpPr>
      <xdr:spPr>
        <a:xfrm>
          <a:off x="180975" y="177317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541</xdr:row>
      <xdr:rowOff>0</xdr:rowOff>
    </xdr:from>
    <xdr:to>
      <xdr:col>0</xdr:col>
      <xdr:colOff>2238375</xdr:colOff>
      <xdr:row>541</xdr:row>
      <xdr:rowOff>0</xdr:rowOff>
    </xdr:to>
    <xdr:sp>
      <xdr:nvSpPr>
        <xdr:cNvPr id="127" name="Line 367"/>
        <xdr:cNvSpPr>
          <a:spLocks/>
        </xdr:cNvSpPr>
      </xdr:nvSpPr>
      <xdr:spPr>
        <a:xfrm>
          <a:off x="171450" y="177317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543</xdr:row>
      <xdr:rowOff>0</xdr:rowOff>
    </xdr:from>
    <xdr:to>
      <xdr:col>0</xdr:col>
      <xdr:colOff>2238375</xdr:colOff>
      <xdr:row>543</xdr:row>
      <xdr:rowOff>0</xdr:rowOff>
    </xdr:to>
    <xdr:sp>
      <xdr:nvSpPr>
        <xdr:cNvPr id="128" name="Line 286"/>
        <xdr:cNvSpPr>
          <a:spLocks/>
        </xdr:cNvSpPr>
      </xdr:nvSpPr>
      <xdr:spPr>
        <a:xfrm>
          <a:off x="180975" y="178117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29" name="Line 496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30" name="Line 497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31" name="Line 506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32" name="Line 507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33" name="Line 516"/>
        <xdr:cNvSpPr>
          <a:spLocks/>
        </xdr:cNvSpPr>
      </xdr:nvSpPr>
      <xdr:spPr>
        <a:xfrm>
          <a:off x="180975" y="1931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34" name="Line 517"/>
        <xdr:cNvSpPr>
          <a:spLocks/>
        </xdr:cNvSpPr>
      </xdr:nvSpPr>
      <xdr:spPr>
        <a:xfrm>
          <a:off x="171450" y="19315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35" name="Line 1214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36" name="Line 1215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37" name="Line 1224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38" name="Line 1225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39" name="Line 1234"/>
        <xdr:cNvSpPr>
          <a:spLocks/>
        </xdr:cNvSpPr>
      </xdr:nvSpPr>
      <xdr:spPr>
        <a:xfrm>
          <a:off x="180975" y="1931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40" name="Line 1235"/>
        <xdr:cNvSpPr>
          <a:spLocks/>
        </xdr:cNvSpPr>
      </xdr:nvSpPr>
      <xdr:spPr>
        <a:xfrm>
          <a:off x="171450" y="19315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41" name="Line 440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42" name="Line 441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43" name="Line 450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44" name="Line 451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45" name="Line 460"/>
        <xdr:cNvSpPr>
          <a:spLocks/>
        </xdr:cNvSpPr>
      </xdr:nvSpPr>
      <xdr:spPr>
        <a:xfrm>
          <a:off x="180975" y="1931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46" name="Line 461"/>
        <xdr:cNvSpPr>
          <a:spLocks/>
        </xdr:cNvSpPr>
      </xdr:nvSpPr>
      <xdr:spPr>
        <a:xfrm>
          <a:off x="171450" y="19315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47" name="Line 1062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48" name="Line 1063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49" name="Line 1072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50" name="Line 1073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51" name="Line 1082"/>
        <xdr:cNvSpPr>
          <a:spLocks/>
        </xdr:cNvSpPr>
      </xdr:nvSpPr>
      <xdr:spPr>
        <a:xfrm>
          <a:off x="180975" y="1931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52" name="Line 1083"/>
        <xdr:cNvSpPr>
          <a:spLocks/>
        </xdr:cNvSpPr>
      </xdr:nvSpPr>
      <xdr:spPr>
        <a:xfrm>
          <a:off x="171450" y="19315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53" name="Line 225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54" name="Line 226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55" name="Line 366"/>
        <xdr:cNvSpPr>
          <a:spLocks/>
        </xdr:cNvSpPr>
      </xdr:nvSpPr>
      <xdr:spPr>
        <a:xfrm>
          <a:off x="180975" y="19215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578</xdr:row>
      <xdr:rowOff>0</xdr:rowOff>
    </xdr:from>
    <xdr:to>
      <xdr:col>0</xdr:col>
      <xdr:colOff>2238375</xdr:colOff>
      <xdr:row>578</xdr:row>
      <xdr:rowOff>0</xdr:rowOff>
    </xdr:to>
    <xdr:sp>
      <xdr:nvSpPr>
        <xdr:cNvPr id="156" name="Line 367"/>
        <xdr:cNvSpPr>
          <a:spLocks/>
        </xdr:cNvSpPr>
      </xdr:nvSpPr>
      <xdr:spPr>
        <a:xfrm>
          <a:off x="171450" y="19215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57" name="Line 376"/>
        <xdr:cNvSpPr>
          <a:spLocks/>
        </xdr:cNvSpPr>
      </xdr:nvSpPr>
      <xdr:spPr>
        <a:xfrm>
          <a:off x="180975" y="1931574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580</xdr:row>
      <xdr:rowOff>0</xdr:rowOff>
    </xdr:from>
    <xdr:to>
      <xdr:col>0</xdr:col>
      <xdr:colOff>2238375</xdr:colOff>
      <xdr:row>580</xdr:row>
      <xdr:rowOff>0</xdr:rowOff>
    </xdr:to>
    <xdr:sp>
      <xdr:nvSpPr>
        <xdr:cNvPr id="158" name="Line 377"/>
        <xdr:cNvSpPr>
          <a:spLocks/>
        </xdr:cNvSpPr>
      </xdr:nvSpPr>
      <xdr:spPr>
        <a:xfrm>
          <a:off x="171450" y="193157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59" name="Line 632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60" name="Line 633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61" name="Line 642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62" name="Line 643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63" name="Line 652"/>
        <xdr:cNvSpPr>
          <a:spLocks/>
        </xdr:cNvSpPr>
      </xdr:nvSpPr>
      <xdr:spPr>
        <a:xfrm>
          <a:off x="180975" y="20787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64" name="Line 653"/>
        <xdr:cNvSpPr>
          <a:spLocks/>
        </xdr:cNvSpPr>
      </xdr:nvSpPr>
      <xdr:spPr>
        <a:xfrm>
          <a:off x="171450" y="2078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65" name="Line 496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66" name="Line 497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67" name="Line 506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68" name="Line 507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69" name="Line 516"/>
        <xdr:cNvSpPr>
          <a:spLocks/>
        </xdr:cNvSpPr>
      </xdr:nvSpPr>
      <xdr:spPr>
        <a:xfrm>
          <a:off x="180975" y="20787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70" name="Line 517"/>
        <xdr:cNvSpPr>
          <a:spLocks/>
        </xdr:cNvSpPr>
      </xdr:nvSpPr>
      <xdr:spPr>
        <a:xfrm>
          <a:off x="171450" y="2078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71" name="Line 1214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72" name="Line 1215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73" name="Line 1224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74" name="Line 1225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75" name="Line 1234"/>
        <xdr:cNvSpPr>
          <a:spLocks/>
        </xdr:cNvSpPr>
      </xdr:nvSpPr>
      <xdr:spPr>
        <a:xfrm>
          <a:off x="180975" y="20787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76" name="Line 1235"/>
        <xdr:cNvSpPr>
          <a:spLocks/>
        </xdr:cNvSpPr>
      </xdr:nvSpPr>
      <xdr:spPr>
        <a:xfrm>
          <a:off x="171450" y="2078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77" name="Line 440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78" name="Line 441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79" name="Line 450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80" name="Line 451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81" name="Line 460"/>
        <xdr:cNvSpPr>
          <a:spLocks/>
        </xdr:cNvSpPr>
      </xdr:nvSpPr>
      <xdr:spPr>
        <a:xfrm>
          <a:off x="180975" y="20787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82" name="Line 461"/>
        <xdr:cNvSpPr>
          <a:spLocks/>
        </xdr:cNvSpPr>
      </xdr:nvSpPr>
      <xdr:spPr>
        <a:xfrm>
          <a:off x="171450" y="2078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83" name="Line 1062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84" name="Line 1063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85" name="Line 1072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86" name="Line 1073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87" name="Line 1082"/>
        <xdr:cNvSpPr>
          <a:spLocks/>
        </xdr:cNvSpPr>
      </xdr:nvSpPr>
      <xdr:spPr>
        <a:xfrm>
          <a:off x="180975" y="20787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88" name="Line 1083"/>
        <xdr:cNvSpPr>
          <a:spLocks/>
        </xdr:cNvSpPr>
      </xdr:nvSpPr>
      <xdr:spPr>
        <a:xfrm>
          <a:off x="171450" y="2078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89" name="Line 225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90" name="Line 226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91" name="Line 366"/>
        <xdr:cNvSpPr>
          <a:spLocks/>
        </xdr:cNvSpPr>
      </xdr:nvSpPr>
      <xdr:spPr>
        <a:xfrm>
          <a:off x="180975" y="206473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612</xdr:row>
      <xdr:rowOff>0</xdr:rowOff>
    </xdr:from>
    <xdr:to>
      <xdr:col>0</xdr:col>
      <xdr:colOff>2238375</xdr:colOff>
      <xdr:row>612</xdr:row>
      <xdr:rowOff>0</xdr:rowOff>
    </xdr:to>
    <xdr:sp>
      <xdr:nvSpPr>
        <xdr:cNvPr id="192" name="Line 367"/>
        <xdr:cNvSpPr>
          <a:spLocks/>
        </xdr:cNvSpPr>
      </xdr:nvSpPr>
      <xdr:spPr>
        <a:xfrm>
          <a:off x="171450" y="20647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93" name="Line 376"/>
        <xdr:cNvSpPr>
          <a:spLocks/>
        </xdr:cNvSpPr>
      </xdr:nvSpPr>
      <xdr:spPr>
        <a:xfrm>
          <a:off x="180975" y="20787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616</xdr:row>
      <xdr:rowOff>0</xdr:rowOff>
    </xdr:from>
    <xdr:to>
      <xdr:col>0</xdr:col>
      <xdr:colOff>2238375</xdr:colOff>
      <xdr:row>616</xdr:row>
      <xdr:rowOff>0</xdr:rowOff>
    </xdr:to>
    <xdr:sp>
      <xdr:nvSpPr>
        <xdr:cNvPr id="194" name="Line 377"/>
        <xdr:cNvSpPr>
          <a:spLocks/>
        </xdr:cNvSpPr>
      </xdr:nvSpPr>
      <xdr:spPr>
        <a:xfrm>
          <a:off x="171450" y="207873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614</xdr:row>
      <xdr:rowOff>0</xdr:rowOff>
    </xdr:from>
    <xdr:to>
      <xdr:col>0</xdr:col>
      <xdr:colOff>2238375</xdr:colOff>
      <xdr:row>614</xdr:row>
      <xdr:rowOff>0</xdr:rowOff>
    </xdr:to>
    <xdr:sp>
      <xdr:nvSpPr>
        <xdr:cNvPr id="195" name="Line 286"/>
        <xdr:cNvSpPr>
          <a:spLocks/>
        </xdr:cNvSpPr>
      </xdr:nvSpPr>
      <xdr:spPr>
        <a:xfrm>
          <a:off x="180975" y="207273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614</xdr:row>
      <xdr:rowOff>0</xdr:rowOff>
    </xdr:from>
    <xdr:to>
      <xdr:col>0</xdr:col>
      <xdr:colOff>2238375</xdr:colOff>
      <xdr:row>614</xdr:row>
      <xdr:rowOff>0</xdr:rowOff>
    </xdr:to>
    <xdr:sp>
      <xdr:nvSpPr>
        <xdr:cNvPr id="196" name="Line 287"/>
        <xdr:cNvSpPr>
          <a:spLocks/>
        </xdr:cNvSpPr>
      </xdr:nvSpPr>
      <xdr:spPr>
        <a:xfrm>
          <a:off x="171450" y="207273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197" name="Line 652"/>
        <xdr:cNvSpPr>
          <a:spLocks/>
        </xdr:cNvSpPr>
      </xdr:nvSpPr>
      <xdr:spPr>
        <a:xfrm>
          <a:off x="180975" y="223332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198" name="Line 653"/>
        <xdr:cNvSpPr>
          <a:spLocks/>
        </xdr:cNvSpPr>
      </xdr:nvSpPr>
      <xdr:spPr>
        <a:xfrm>
          <a:off x="171450" y="223332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199" name="Line 516"/>
        <xdr:cNvSpPr>
          <a:spLocks/>
        </xdr:cNvSpPr>
      </xdr:nvSpPr>
      <xdr:spPr>
        <a:xfrm>
          <a:off x="180975" y="223332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0" name="Line 517"/>
        <xdr:cNvSpPr>
          <a:spLocks/>
        </xdr:cNvSpPr>
      </xdr:nvSpPr>
      <xdr:spPr>
        <a:xfrm>
          <a:off x="171450" y="223332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1" name="Line 1234"/>
        <xdr:cNvSpPr>
          <a:spLocks/>
        </xdr:cNvSpPr>
      </xdr:nvSpPr>
      <xdr:spPr>
        <a:xfrm>
          <a:off x="180975" y="223332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2" name="Line 1235"/>
        <xdr:cNvSpPr>
          <a:spLocks/>
        </xdr:cNvSpPr>
      </xdr:nvSpPr>
      <xdr:spPr>
        <a:xfrm>
          <a:off x="171450" y="223332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3" name="Line 460"/>
        <xdr:cNvSpPr>
          <a:spLocks/>
        </xdr:cNvSpPr>
      </xdr:nvSpPr>
      <xdr:spPr>
        <a:xfrm>
          <a:off x="180975" y="223332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4" name="Line 461"/>
        <xdr:cNvSpPr>
          <a:spLocks/>
        </xdr:cNvSpPr>
      </xdr:nvSpPr>
      <xdr:spPr>
        <a:xfrm>
          <a:off x="171450" y="223332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5" name="Line 1082"/>
        <xdr:cNvSpPr>
          <a:spLocks/>
        </xdr:cNvSpPr>
      </xdr:nvSpPr>
      <xdr:spPr>
        <a:xfrm>
          <a:off x="180975" y="223332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6" name="Line 1083"/>
        <xdr:cNvSpPr>
          <a:spLocks/>
        </xdr:cNvSpPr>
      </xdr:nvSpPr>
      <xdr:spPr>
        <a:xfrm>
          <a:off x="171450" y="223332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7" name="Line 376"/>
        <xdr:cNvSpPr>
          <a:spLocks/>
        </xdr:cNvSpPr>
      </xdr:nvSpPr>
      <xdr:spPr>
        <a:xfrm>
          <a:off x="180975" y="223332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656</xdr:row>
      <xdr:rowOff>0</xdr:rowOff>
    </xdr:from>
    <xdr:to>
      <xdr:col>0</xdr:col>
      <xdr:colOff>2238375</xdr:colOff>
      <xdr:row>656</xdr:row>
      <xdr:rowOff>0</xdr:rowOff>
    </xdr:to>
    <xdr:sp>
      <xdr:nvSpPr>
        <xdr:cNvPr id="208" name="Line 377"/>
        <xdr:cNvSpPr>
          <a:spLocks/>
        </xdr:cNvSpPr>
      </xdr:nvSpPr>
      <xdr:spPr>
        <a:xfrm>
          <a:off x="171450" y="2233326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09" name="Line 179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0" name="Line 180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1" name="Line 836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2" name="Line 837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3" name="Line 846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4" name="Line 847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15" name="Line 856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16" name="Line 857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7" name="Line 165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8" name="Line 166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19" name="Line 700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0" name="Line 701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1" name="Line 710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2" name="Line 711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3" name="Line 632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4" name="Line 633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5" name="Line 642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6" name="Line 643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27" name="Line 652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28" name="Line 653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29" name="Line 496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30" name="Line 497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31" name="Line 506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32" name="Line 507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33" name="Line 516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34" name="Line 517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35" name="Line 1214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36" name="Line 1215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37" name="Line 1224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38" name="Line 1225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39" name="Line 1234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40" name="Line 1235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41" name="Line 440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42" name="Line 441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43" name="Line 450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44" name="Line 451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45" name="Line 460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46" name="Line 461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47" name="Line 1062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48" name="Line 1063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49" name="Line 1072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50" name="Line 1073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51" name="Line 1082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52" name="Line 1083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53" name="Line 225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54" name="Line 226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55" name="Line 366"/>
        <xdr:cNvSpPr>
          <a:spLocks/>
        </xdr:cNvSpPr>
      </xdr:nvSpPr>
      <xdr:spPr>
        <a:xfrm>
          <a:off x="180975" y="236896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691</xdr:row>
      <xdr:rowOff>0</xdr:rowOff>
    </xdr:from>
    <xdr:to>
      <xdr:col>0</xdr:col>
      <xdr:colOff>2238375</xdr:colOff>
      <xdr:row>691</xdr:row>
      <xdr:rowOff>0</xdr:rowOff>
    </xdr:to>
    <xdr:sp>
      <xdr:nvSpPr>
        <xdr:cNvPr id="256" name="Line 367"/>
        <xdr:cNvSpPr>
          <a:spLocks/>
        </xdr:cNvSpPr>
      </xdr:nvSpPr>
      <xdr:spPr>
        <a:xfrm>
          <a:off x="171450" y="236896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57" name="Line 376"/>
        <xdr:cNvSpPr>
          <a:spLocks/>
        </xdr:cNvSpPr>
      </xdr:nvSpPr>
      <xdr:spPr>
        <a:xfrm>
          <a:off x="180975" y="238086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695</xdr:row>
      <xdr:rowOff>0</xdr:rowOff>
    </xdr:from>
    <xdr:to>
      <xdr:col>0</xdr:col>
      <xdr:colOff>2238375</xdr:colOff>
      <xdr:row>695</xdr:row>
      <xdr:rowOff>0</xdr:rowOff>
    </xdr:to>
    <xdr:sp>
      <xdr:nvSpPr>
        <xdr:cNvPr id="258" name="Line 377"/>
        <xdr:cNvSpPr>
          <a:spLocks/>
        </xdr:cNvSpPr>
      </xdr:nvSpPr>
      <xdr:spPr>
        <a:xfrm>
          <a:off x="171450" y="238086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689</xdr:row>
      <xdr:rowOff>0</xdr:rowOff>
    </xdr:from>
    <xdr:to>
      <xdr:col>0</xdr:col>
      <xdr:colOff>2238375</xdr:colOff>
      <xdr:row>689</xdr:row>
      <xdr:rowOff>0</xdr:rowOff>
    </xdr:to>
    <xdr:sp>
      <xdr:nvSpPr>
        <xdr:cNvPr id="259" name="Line 9"/>
        <xdr:cNvSpPr>
          <a:spLocks/>
        </xdr:cNvSpPr>
      </xdr:nvSpPr>
      <xdr:spPr>
        <a:xfrm>
          <a:off x="180975" y="23606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689</xdr:row>
      <xdr:rowOff>0</xdr:rowOff>
    </xdr:from>
    <xdr:to>
      <xdr:col>0</xdr:col>
      <xdr:colOff>2238375</xdr:colOff>
      <xdr:row>689</xdr:row>
      <xdr:rowOff>0</xdr:rowOff>
    </xdr:to>
    <xdr:sp>
      <xdr:nvSpPr>
        <xdr:cNvPr id="260" name="Line 10"/>
        <xdr:cNvSpPr>
          <a:spLocks/>
        </xdr:cNvSpPr>
      </xdr:nvSpPr>
      <xdr:spPr>
        <a:xfrm>
          <a:off x="171450" y="236067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8"/>
  <sheetViews>
    <sheetView tabSelected="1" zoomScale="90" zoomScaleNormal="90" zoomScalePageLayoutView="0" workbookViewId="0" topLeftCell="A924">
      <selection activeCell="E921" sqref="E921"/>
    </sheetView>
  </sheetViews>
  <sheetFormatPr defaultColWidth="7.8984375" defaultRowHeight="15"/>
  <cols>
    <col min="1" max="1" width="32" style="5" customWidth="1"/>
    <col min="2" max="2" width="8.59765625" style="6" customWidth="1"/>
    <col min="3" max="3" width="11.69921875" style="1" customWidth="1"/>
    <col min="4" max="4" width="10.3984375" style="1" customWidth="1"/>
    <col min="5" max="5" width="9.8984375" style="1" customWidth="1"/>
    <col min="6" max="6" width="9.69921875" style="1" customWidth="1"/>
    <col min="7" max="7" width="9.8984375" style="1" customWidth="1"/>
    <col min="8" max="8" width="10.5" style="1" customWidth="1"/>
    <col min="9" max="16384" width="7.8984375" style="1" customWidth="1"/>
  </cols>
  <sheetData>
    <row r="1" spans="2:7" s="8" customFormat="1" ht="31.5" customHeight="1">
      <c r="B1" s="9"/>
      <c r="F1" s="206"/>
      <c r="G1" s="206"/>
    </row>
    <row r="2" spans="1:7" s="8" customFormat="1" ht="34.5" customHeight="1">
      <c r="A2" s="208" t="s">
        <v>314</v>
      </c>
      <c r="B2" s="208"/>
      <c r="C2" s="208"/>
      <c r="D2" s="208"/>
      <c r="E2" s="208"/>
      <c r="F2" s="208"/>
      <c r="G2" s="208"/>
    </row>
    <row r="3" spans="1:7" s="8" customFormat="1" ht="15.75">
      <c r="A3" s="197" t="s">
        <v>0</v>
      </c>
      <c r="B3" s="10" t="s">
        <v>3</v>
      </c>
      <c r="C3" s="11">
        <v>2018</v>
      </c>
      <c r="D3" s="12">
        <v>2019</v>
      </c>
      <c r="E3" s="211" t="s">
        <v>13</v>
      </c>
      <c r="F3" s="211"/>
      <c r="G3" s="211"/>
    </row>
    <row r="4" spans="1:7" s="8" customFormat="1" ht="15.75">
      <c r="A4" s="198"/>
      <c r="B4" s="13" t="s">
        <v>4</v>
      </c>
      <c r="C4" s="14" t="s">
        <v>1</v>
      </c>
      <c r="D4" s="15" t="s">
        <v>2</v>
      </c>
      <c r="E4" s="16">
        <v>2020</v>
      </c>
      <c r="F4" s="16">
        <v>2021</v>
      </c>
      <c r="G4" s="16">
        <v>2022</v>
      </c>
    </row>
    <row r="5" spans="1:7" s="8" customFormat="1" ht="15" customHeight="1">
      <c r="A5" s="209" t="s">
        <v>8</v>
      </c>
      <c r="B5" s="209"/>
      <c r="C5" s="209"/>
      <c r="D5" s="209"/>
      <c r="E5" s="209"/>
      <c r="F5" s="209"/>
      <c r="G5" s="209"/>
    </row>
    <row r="6" spans="1:7" s="8" customFormat="1" ht="98.25" customHeight="1">
      <c r="A6" s="53" t="s">
        <v>218</v>
      </c>
      <c r="B6" s="54" t="s">
        <v>50</v>
      </c>
      <c r="C6" s="180">
        <f>C11+C13+C15</f>
        <v>10471326.299999999</v>
      </c>
      <c r="D6" s="45">
        <f>D11+D13+D15</f>
        <v>10777265</v>
      </c>
      <c r="E6" s="45">
        <f>E11+E13+E15</f>
        <v>11154228</v>
      </c>
      <c r="F6" s="45">
        <f>F11+F13+F15</f>
        <v>11583970</v>
      </c>
      <c r="G6" s="45">
        <f>G11+G13+G15</f>
        <v>12040185</v>
      </c>
    </row>
    <row r="7" spans="1:7" s="8" customFormat="1" ht="15" customHeight="1">
      <c r="A7" s="53"/>
      <c r="B7" s="55" t="s">
        <v>9</v>
      </c>
      <c r="C7" s="52">
        <v>94.7</v>
      </c>
      <c r="D7" s="52">
        <v>102.9</v>
      </c>
      <c r="E7" s="52">
        <v>103.5</v>
      </c>
      <c r="F7" s="52">
        <v>103.9</v>
      </c>
      <c r="G7" s="52">
        <v>103.9</v>
      </c>
    </row>
    <row r="8" spans="1:7" s="8" customFormat="1" ht="15" customHeight="1">
      <c r="A8" s="56" t="s">
        <v>171</v>
      </c>
      <c r="B8" s="55"/>
      <c r="C8" s="52"/>
      <c r="D8" s="52"/>
      <c r="E8" s="52"/>
      <c r="F8" s="52"/>
      <c r="G8" s="52"/>
    </row>
    <row r="9" spans="1:7" s="8" customFormat="1" ht="36" customHeight="1">
      <c r="A9" s="113" t="s">
        <v>214</v>
      </c>
      <c r="B9" s="54" t="s">
        <v>50</v>
      </c>
      <c r="C9" s="52"/>
      <c r="D9" s="52"/>
      <c r="E9" s="52"/>
      <c r="F9" s="52"/>
      <c r="G9" s="52"/>
    </row>
    <row r="10" spans="1:11" s="8" customFormat="1" ht="15" customHeight="1">
      <c r="A10" s="57"/>
      <c r="B10" s="55" t="s">
        <v>9</v>
      </c>
      <c r="C10" s="52"/>
      <c r="D10" s="52"/>
      <c r="E10" s="52"/>
      <c r="F10" s="52"/>
      <c r="G10" s="52"/>
      <c r="K10" s="8" t="s">
        <v>172</v>
      </c>
    </row>
    <row r="11" spans="1:7" s="8" customFormat="1" ht="34.5" customHeight="1">
      <c r="A11" s="113" t="s">
        <v>215</v>
      </c>
      <c r="B11" s="54" t="s">
        <v>50</v>
      </c>
      <c r="C11" s="52">
        <v>9163408.7</v>
      </c>
      <c r="D11" s="45">
        <v>9392500</v>
      </c>
      <c r="E11" s="45">
        <v>9721238</v>
      </c>
      <c r="F11" s="45">
        <v>10100365</v>
      </c>
      <c r="G11" s="45">
        <v>10504400</v>
      </c>
    </row>
    <row r="12" spans="1:7" s="8" customFormat="1" ht="15" customHeight="1">
      <c r="A12" s="58"/>
      <c r="B12" s="55" t="s">
        <v>9</v>
      </c>
      <c r="C12" s="52">
        <v>91.8</v>
      </c>
      <c r="D12" s="52">
        <v>102.5</v>
      </c>
      <c r="E12" s="52">
        <v>103.5</v>
      </c>
      <c r="F12" s="52">
        <v>103.9</v>
      </c>
      <c r="G12" s="52">
        <v>104</v>
      </c>
    </row>
    <row r="13" spans="1:16" s="8" customFormat="1" ht="48.75" customHeight="1">
      <c r="A13" s="113" t="s">
        <v>216</v>
      </c>
      <c r="B13" s="54" t="s">
        <v>50</v>
      </c>
      <c r="C13" s="45">
        <v>1087513</v>
      </c>
      <c r="D13" s="45">
        <v>1109260</v>
      </c>
      <c r="E13" s="45">
        <v>1153630</v>
      </c>
      <c r="F13" s="45">
        <v>1199775</v>
      </c>
      <c r="G13" s="45">
        <v>1247700</v>
      </c>
      <c r="M13" s="205"/>
      <c r="N13" s="205"/>
      <c r="O13" s="205"/>
      <c r="P13" s="205"/>
    </row>
    <row r="14" spans="1:16" s="8" customFormat="1" ht="15" customHeight="1">
      <c r="A14" s="56"/>
      <c r="B14" s="55" t="s">
        <v>9</v>
      </c>
      <c r="C14" s="52">
        <v>124.6</v>
      </c>
      <c r="D14" s="52">
        <v>102</v>
      </c>
      <c r="E14" s="52">
        <v>104</v>
      </c>
      <c r="F14" s="52">
        <v>104</v>
      </c>
      <c r="G14" s="45">
        <v>104</v>
      </c>
      <c r="M14" s="205"/>
      <c r="N14" s="205"/>
      <c r="O14" s="205"/>
      <c r="P14" s="205"/>
    </row>
    <row r="15" spans="1:16" s="17" customFormat="1" ht="61.5" customHeight="1">
      <c r="A15" s="114" t="s">
        <v>217</v>
      </c>
      <c r="B15" s="59" t="s">
        <v>50</v>
      </c>
      <c r="C15" s="177">
        <v>220404.6</v>
      </c>
      <c r="D15" s="178">
        <v>275505</v>
      </c>
      <c r="E15" s="178">
        <v>279360</v>
      </c>
      <c r="F15" s="178">
        <v>283830</v>
      </c>
      <c r="G15" s="178">
        <v>288085</v>
      </c>
      <c r="M15" s="210"/>
      <c r="N15" s="210"/>
      <c r="O15" s="210"/>
      <c r="P15" s="210"/>
    </row>
    <row r="16" spans="1:7" s="8" customFormat="1" ht="15" customHeight="1">
      <c r="A16" s="60"/>
      <c r="B16" s="54" t="s">
        <v>9</v>
      </c>
      <c r="C16" s="52">
        <v>108.8</v>
      </c>
      <c r="D16" s="52">
        <v>125</v>
      </c>
      <c r="E16" s="52">
        <v>101.4</v>
      </c>
      <c r="F16" s="52">
        <v>101.6</v>
      </c>
      <c r="G16" s="52">
        <v>101.5</v>
      </c>
    </row>
    <row r="17" spans="1:7" s="8" customFormat="1" ht="66" customHeight="1">
      <c r="A17" s="60" t="s">
        <v>173</v>
      </c>
      <c r="B17" s="54"/>
      <c r="C17" s="45"/>
      <c r="D17" s="45"/>
      <c r="E17" s="45"/>
      <c r="F17" s="45"/>
      <c r="G17" s="45"/>
    </row>
    <row r="18" spans="1:7" s="8" customFormat="1" ht="15" customHeight="1">
      <c r="A18" s="57"/>
      <c r="B18" s="54"/>
      <c r="C18" s="45"/>
      <c r="D18" s="45"/>
      <c r="E18" s="45"/>
      <c r="F18" s="45"/>
      <c r="G18" s="45"/>
    </row>
    <row r="19" spans="1:7" s="8" customFormat="1" ht="15" customHeight="1">
      <c r="A19" s="131" t="s">
        <v>295</v>
      </c>
      <c r="B19" s="54" t="s">
        <v>296</v>
      </c>
      <c r="C19" s="45">
        <v>51725</v>
      </c>
      <c r="D19" s="45">
        <v>46966</v>
      </c>
      <c r="E19" s="45">
        <v>49314</v>
      </c>
      <c r="F19" s="45">
        <v>51780</v>
      </c>
      <c r="G19" s="45">
        <v>54369</v>
      </c>
    </row>
    <row r="20" spans="1:7" s="8" customFormat="1" ht="15" customHeight="1">
      <c r="A20" s="57"/>
      <c r="B20" s="54" t="s">
        <v>9</v>
      </c>
      <c r="C20" s="52">
        <v>91</v>
      </c>
      <c r="D20" s="52">
        <v>90.8</v>
      </c>
      <c r="E20" s="52">
        <v>105</v>
      </c>
      <c r="F20" s="52">
        <v>105</v>
      </c>
      <c r="G20" s="52">
        <v>105</v>
      </c>
    </row>
    <row r="21" spans="1:7" s="8" customFormat="1" ht="15" customHeight="1">
      <c r="A21" s="131" t="s">
        <v>297</v>
      </c>
      <c r="B21" s="54" t="s">
        <v>296</v>
      </c>
      <c r="C21" s="45">
        <v>154759</v>
      </c>
      <c r="D21" s="45">
        <v>203254</v>
      </c>
      <c r="E21" s="45">
        <v>213417</v>
      </c>
      <c r="F21" s="45">
        <v>224088</v>
      </c>
      <c r="G21" s="45">
        <v>235292</v>
      </c>
    </row>
    <row r="22" spans="1:7" s="8" customFormat="1" ht="15" customHeight="1">
      <c r="A22" s="57"/>
      <c r="B22" s="54" t="s">
        <v>9</v>
      </c>
      <c r="C22" s="52">
        <v>71</v>
      </c>
      <c r="D22" s="52">
        <v>131.3</v>
      </c>
      <c r="E22" s="52">
        <v>105</v>
      </c>
      <c r="F22" s="52">
        <v>105</v>
      </c>
      <c r="G22" s="52">
        <v>105</v>
      </c>
    </row>
    <row r="23" spans="1:7" s="8" customFormat="1" ht="15" customHeight="1">
      <c r="A23" s="57"/>
      <c r="B23" s="54"/>
      <c r="C23" s="45"/>
      <c r="D23" s="45"/>
      <c r="E23" s="45"/>
      <c r="F23" s="45"/>
      <c r="G23" s="45"/>
    </row>
    <row r="24" spans="1:7" s="8" customFormat="1" ht="32.25" customHeight="1">
      <c r="A24" s="61" t="s">
        <v>303</v>
      </c>
      <c r="B24" s="54" t="s">
        <v>296</v>
      </c>
      <c r="C24" s="45">
        <v>2143720</v>
      </c>
      <c r="D24" s="45">
        <v>2407550</v>
      </c>
      <c r="E24" s="45">
        <v>2417180</v>
      </c>
      <c r="F24" s="45">
        <v>2428000</v>
      </c>
      <c r="G24" s="45">
        <v>2440145</v>
      </c>
    </row>
    <row r="25" spans="1:7" s="8" customFormat="1" ht="30.75" customHeight="1">
      <c r="A25" s="61" t="s">
        <v>304</v>
      </c>
      <c r="B25" s="54" t="s">
        <v>296</v>
      </c>
      <c r="C25" s="45">
        <v>345937</v>
      </c>
      <c r="D25" s="45">
        <v>334300</v>
      </c>
      <c r="E25" s="45">
        <v>335960</v>
      </c>
      <c r="F25" s="45">
        <v>337300</v>
      </c>
      <c r="G25" s="45">
        <v>339000</v>
      </c>
    </row>
    <row r="26" spans="1:7" s="8" customFormat="1" ht="47.25" customHeight="1">
      <c r="A26" s="61" t="s">
        <v>305</v>
      </c>
      <c r="B26" s="54" t="s">
        <v>296</v>
      </c>
      <c r="C26" s="45">
        <v>401016</v>
      </c>
      <c r="D26" s="45">
        <v>352600</v>
      </c>
      <c r="E26" s="45">
        <v>352970</v>
      </c>
      <c r="F26" s="45">
        <v>354400</v>
      </c>
      <c r="G26" s="45">
        <v>356170</v>
      </c>
    </row>
    <row r="27" spans="1:7" s="8" customFormat="1" ht="45" customHeight="1">
      <c r="A27" s="61" t="s">
        <v>306</v>
      </c>
      <c r="B27" s="54" t="s">
        <v>296</v>
      </c>
      <c r="C27" s="45">
        <v>113670</v>
      </c>
      <c r="D27" s="45">
        <v>116230</v>
      </c>
      <c r="E27" s="45">
        <v>116460</v>
      </c>
      <c r="F27" s="45">
        <v>117000</v>
      </c>
      <c r="G27" s="45">
        <v>117590</v>
      </c>
    </row>
    <row r="28" spans="1:7" s="8" customFormat="1" ht="30" customHeight="1">
      <c r="A28" s="61" t="s">
        <v>307</v>
      </c>
      <c r="B28" s="54" t="s">
        <v>296</v>
      </c>
      <c r="C28" s="45">
        <v>38401</v>
      </c>
      <c r="D28" s="45">
        <v>36990</v>
      </c>
      <c r="E28" s="45">
        <v>37060</v>
      </c>
      <c r="F28" s="45">
        <v>37300</v>
      </c>
      <c r="G28" s="45">
        <v>37490</v>
      </c>
    </row>
    <row r="29" spans="1:7" s="8" customFormat="1" ht="24.75" customHeight="1">
      <c r="A29" s="61" t="s">
        <v>308</v>
      </c>
      <c r="B29" s="54" t="s">
        <v>296</v>
      </c>
      <c r="C29" s="45">
        <v>1152</v>
      </c>
      <c r="D29" s="45">
        <v>1400</v>
      </c>
      <c r="E29" s="45">
        <v>1400</v>
      </c>
      <c r="F29" s="45">
        <v>1450</v>
      </c>
      <c r="G29" s="45">
        <v>1460</v>
      </c>
    </row>
    <row r="30" spans="1:7" s="8" customFormat="1" ht="33.75" customHeight="1">
      <c r="A30" s="61" t="s">
        <v>309</v>
      </c>
      <c r="B30" s="54" t="s">
        <v>296</v>
      </c>
      <c r="C30" s="45">
        <v>587</v>
      </c>
      <c r="D30" s="45">
        <v>420</v>
      </c>
      <c r="E30" s="45">
        <v>430</v>
      </c>
      <c r="F30" s="45">
        <v>450</v>
      </c>
      <c r="G30" s="45">
        <v>455</v>
      </c>
    </row>
    <row r="31" spans="1:7" s="8" customFormat="1" ht="47.25" customHeight="1">
      <c r="A31" s="61" t="s">
        <v>310</v>
      </c>
      <c r="B31" s="54" t="s">
        <v>296</v>
      </c>
      <c r="C31" s="45">
        <v>15039</v>
      </c>
      <c r="D31" s="45">
        <v>12740</v>
      </c>
      <c r="E31" s="45">
        <v>12800</v>
      </c>
      <c r="F31" s="45">
        <v>12900</v>
      </c>
      <c r="G31" s="45">
        <v>12970</v>
      </c>
    </row>
    <row r="32" spans="1:7" s="8" customFormat="1" ht="60.75" customHeight="1">
      <c r="A32" s="61" t="s">
        <v>311</v>
      </c>
      <c r="B32" s="54" t="s">
        <v>296</v>
      </c>
      <c r="C32" s="45">
        <v>676989</v>
      </c>
      <c r="D32" s="45">
        <v>539300</v>
      </c>
      <c r="E32" s="45">
        <v>541970.37</v>
      </c>
      <c r="F32" s="45">
        <v>544200</v>
      </c>
      <c r="G32" s="45">
        <v>546900</v>
      </c>
    </row>
    <row r="33" spans="1:7" s="8" customFormat="1" ht="63" customHeight="1">
      <c r="A33" s="61" t="s">
        <v>312</v>
      </c>
      <c r="B33" s="54" t="s">
        <v>296</v>
      </c>
      <c r="C33" s="45">
        <v>1123739</v>
      </c>
      <c r="D33" s="45">
        <v>916750</v>
      </c>
      <c r="E33" s="45">
        <v>916750</v>
      </c>
      <c r="F33" s="45">
        <v>921000</v>
      </c>
      <c r="G33" s="45">
        <v>925600</v>
      </c>
    </row>
    <row r="34" spans="1:7" s="8" customFormat="1" ht="45.75" customHeight="1">
      <c r="A34" s="61" t="s">
        <v>313</v>
      </c>
      <c r="B34" s="54" t="s">
        <v>296</v>
      </c>
      <c r="C34" s="45">
        <v>1034751</v>
      </c>
      <c r="D34" s="45">
        <v>1018200</v>
      </c>
      <c r="E34" s="45">
        <v>1018120</v>
      </c>
      <c r="F34" s="45">
        <v>1022200</v>
      </c>
      <c r="G34" s="45">
        <v>1027300</v>
      </c>
    </row>
    <row r="35" spans="1:7" s="8" customFormat="1" ht="15" customHeight="1">
      <c r="A35" s="57"/>
      <c r="B35" s="54"/>
      <c r="C35" s="45"/>
      <c r="D35" s="45"/>
      <c r="E35" s="45"/>
      <c r="F35" s="45"/>
      <c r="G35" s="45"/>
    </row>
    <row r="36" spans="1:7" s="8" customFormat="1" ht="15" customHeight="1">
      <c r="A36" s="131" t="s">
        <v>257</v>
      </c>
      <c r="B36" s="54" t="s">
        <v>34</v>
      </c>
      <c r="C36" s="52">
        <v>2300.8</v>
      </c>
      <c r="D36" s="45">
        <v>1800</v>
      </c>
      <c r="E36" s="45">
        <v>1800</v>
      </c>
      <c r="F36" s="45">
        <v>1800</v>
      </c>
      <c r="G36" s="45">
        <v>1800</v>
      </c>
    </row>
    <row r="37" spans="1:7" s="8" customFormat="1" ht="15" customHeight="1">
      <c r="A37" s="57"/>
      <c r="B37" s="54" t="s">
        <v>9</v>
      </c>
      <c r="C37" s="45"/>
      <c r="D37" s="52">
        <v>78.2</v>
      </c>
      <c r="E37" s="52">
        <v>100</v>
      </c>
      <c r="F37" s="52">
        <v>100</v>
      </c>
      <c r="G37" s="52">
        <v>100</v>
      </c>
    </row>
    <row r="38" spans="1:7" s="8" customFormat="1" ht="15" customHeight="1">
      <c r="A38" s="131" t="s">
        <v>258</v>
      </c>
      <c r="B38" s="54" t="s">
        <v>34</v>
      </c>
      <c r="C38" s="52">
        <v>1508.7</v>
      </c>
      <c r="D38" s="45">
        <v>1300</v>
      </c>
      <c r="E38" s="45">
        <v>1300</v>
      </c>
      <c r="F38" s="45">
        <v>1300</v>
      </c>
      <c r="G38" s="45">
        <v>1300</v>
      </c>
    </row>
    <row r="39" spans="1:7" s="8" customFormat="1" ht="15" customHeight="1">
      <c r="A39" s="57"/>
      <c r="B39" s="54" t="s">
        <v>9</v>
      </c>
      <c r="C39" s="45"/>
      <c r="D39" s="52">
        <v>86.2</v>
      </c>
      <c r="E39" s="52">
        <v>100</v>
      </c>
      <c r="F39" s="52">
        <v>100</v>
      </c>
      <c r="G39" s="52">
        <v>100</v>
      </c>
    </row>
    <row r="40" spans="1:7" s="8" customFormat="1" ht="15" customHeight="1">
      <c r="A40" s="131" t="s">
        <v>259</v>
      </c>
      <c r="B40" s="54" t="s">
        <v>34</v>
      </c>
      <c r="C40" s="45">
        <v>45</v>
      </c>
      <c r="D40" s="45">
        <v>40</v>
      </c>
      <c r="E40" s="45">
        <v>40</v>
      </c>
      <c r="F40" s="45">
        <v>40</v>
      </c>
      <c r="G40" s="45">
        <v>40</v>
      </c>
    </row>
    <row r="41" spans="1:7" s="8" customFormat="1" ht="15" customHeight="1">
      <c r="A41" s="57"/>
      <c r="B41" s="54" t="s">
        <v>9</v>
      </c>
      <c r="C41" s="45"/>
      <c r="D41" s="52">
        <v>88.9</v>
      </c>
      <c r="E41" s="52">
        <v>100</v>
      </c>
      <c r="F41" s="52">
        <v>100</v>
      </c>
      <c r="G41" s="52">
        <v>100</v>
      </c>
    </row>
    <row r="42" spans="1:7" s="8" customFormat="1" ht="15" customHeight="1">
      <c r="A42" s="131" t="s">
        <v>256</v>
      </c>
      <c r="B42" s="54" t="s">
        <v>255</v>
      </c>
      <c r="C42" s="45">
        <v>32429</v>
      </c>
      <c r="D42" s="45">
        <v>38938</v>
      </c>
      <c r="E42" s="45">
        <v>39717</v>
      </c>
      <c r="F42" s="45">
        <v>40551</v>
      </c>
      <c r="G42" s="45">
        <v>41565</v>
      </c>
    </row>
    <row r="43" spans="1:7" s="8" customFormat="1" ht="15" customHeight="1">
      <c r="A43" s="57"/>
      <c r="B43" s="54" t="s">
        <v>9</v>
      </c>
      <c r="C43" s="45"/>
      <c r="D43" s="52">
        <v>120.1</v>
      </c>
      <c r="E43" s="52">
        <v>102</v>
      </c>
      <c r="F43" s="52">
        <v>102.1</v>
      </c>
      <c r="G43" s="52">
        <v>102.5</v>
      </c>
    </row>
    <row r="44" spans="1:7" s="8" customFormat="1" ht="15" customHeight="1">
      <c r="A44" s="131" t="s">
        <v>287</v>
      </c>
      <c r="B44" s="54" t="s">
        <v>291</v>
      </c>
      <c r="C44" s="52">
        <v>158.5</v>
      </c>
      <c r="D44" s="52">
        <v>160</v>
      </c>
      <c r="E44" s="52">
        <v>160</v>
      </c>
      <c r="F44" s="52">
        <v>160</v>
      </c>
      <c r="G44" s="52">
        <v>160</v>
      </c>
    </row>
    <row r="45" spans="1:7" s="8" customFormat="1" ht="15" customHeight="1">
      <c r="A45" s="57"/>
      <c r="B45" s="54" t="s">
        <v>9</v>
      </c>
      <c r="C45" s="45"/>
      <c r="D45" s="52">
        <v>101</v>
      </c>
      <c r="E45" s="52">
        <v>100</v>
      </c>
      <c r="F45" s="52">
        <v>100</v>
      </c>
      <c r="G45" s="52">
        <v>100</v>
      </c>
    </row>
    <row r="46" spans="1:7" s="8" customFormat="1" ht="15" customHeight="1">
      <c r="A46" s="131" t="s">
        <v>288</v>
      </c>
      <c r="B46" s="54" t="s">
        <v>291</v>
      </c>
      <c r="C46" s="52">
        <v>169.2</v>
      </c>
      <c r="D46" s="52">
        <v>100</v>
      </c>
      <c r="E46" s="52">
        <v>100</v>
      </c>
      <c r="F46" s="52">
        <v>100</v>
      </c>
      <c r="G46" s="52">
        <v>100</v>
      </c>
    </row>
    <row r="47" spans="1:7" s="8" customFormat="1" ht="15" customHeight="1">
      <c r="A47" s="57"/>
      <c r="B47" s="54" t="s">
        <v>9</v>
      </c>
      <c r="C47" s="45"/>
      <c r="D47" s="52">
        <v>59.1</v>
      </c>
      <c r="E47" s="52">
        <v>100</v>
      </c>
      <c r="F47" s="52">
        <v>100</v>
      </c>
      <c r="G47" s="52">
        <v>100</v>
      </c>
    </row>
    <row r="48" spans="1:7" s="8" customFormat="1" ht="15" customHeight="1">
      <c r="A48" s="131" t="s">
        <v>289</v>
      </c>
      <c r="B48" s="54" t="s">
        <v>291</v>
      </c>
      <c r="C48" s="52">
        <v>206.4</v>
      </c>
      <c r="D48" s="52">
        <v>220</v>
      </c>
      <c r="E48" s="52">
        <v>220</v>
      </c>
      <c r="F48" s="52">
        <v>220</v>
      </c>
      <c r="G48" s="52">
        <v>220</v>
      </c>
    </row>
    <row r="49" spans="1:7" s="8" customFormat="1" ht="15" customHeight="1">
      <c r="A49" s="57"/>
      <c r="B49" s="54" t="s">
        <v>9</v>
      </c>
      <c r="C49" s="45"/>
      <c r="D49" s="52">
        <v>106.6</v>
      </c>
      <c r="E49" s="52">
        <v>100</v>
      </c>
      <c r="F49" s="52">
        <v>100</v>
      </c>
      <c r="G49" s="52">
        <v>100</v>
      </c>
    </row>
    <row r="50" spans="1:7" s="8" customFormat="1" ht="15" customHeight="1">
      <c r="A50" s="131" t="s">
        <v>290</v>
      </c>
      <c r="B50" s="54" t="s">
        <v>291</v>
      </c>
      <c r="C50" s="52">
        <v>1591.6</v>
      </c>
      <c r="D50" s="52">
        <v>2000</v>
      </c>
      <c r="E50" s="52">
        <v>2000</v>
      </c>
      <c r="F50" s="52">
        <v>2000</v>
      </c>
      <c r="G50" s="52">
        <v>2000</v>
      </c>
    </row>
    <row r="51" spans="1:7" s="8" customFormat="1" ht="15" customHeight="1">
      <c r="A51" s="57"/>
      <c r="B51" s="54" t="s">
        <v>9</v>
      </c>
      <c r="C51" s="45"/>
      <c r="D51" s="52">
        <v>125.7</v>
      </c>
      <c r="E51" s="52">
        <v>100</v>
      </c>
      <c r="F51" s="52">
        <v>100</v>
      </c>
      <c r="G51" s="52">
        <v>100</v>
      </c>
    </row>
    <row r="52" spans="1:7" s="8" customFormat="1" ht="31.5" customHeight="1">
      <c r="A52" s="133" t="s">
        <v>292</v>
      </c>
      <c r="B52" s="54" t="s">
        <v>64</v>
      </c>
      <c r="C52" s="45">
        <v>4702</v>
      </c>
      <c r="D52" s="45">
        <v>5150</v>
      </c>
      <c r="E52" s="45">
        <v>5300</v>
      </c>
      <c r="F52" s="45">
        <v>5500</v>
      </c>
      <c r="G52" s="45">
        <v>5700</v>
      </c>
    </row>
    <row r="53" spans="1:7" s="8" customFormat="1" ht="17.25" customHeight="1">
      <c r="A53" s="58"/>
      <c r="B53" s="54" t="s">
        <v>9</v>
      </c>
      <c r="C53" s="52">
        <v>104.1</v>
      </c>
      <c r="D53" s="52">
        <v>109.5</v>
      </c>
      <c r="E53" s="52">
        <v>102.9</v>
      </c>
      <c r="F53" s="52">
        <v>103.8</v>
      </c>
      <c r="G53" s="52">
        <v>103.6</v>
      </c>
    </row>
    <row r="54" spans="1:7" s="8" customFormat="1" ht="31.5" customHeight="1">
      <c r="A54" s="133" t="s">
        <v>293</v>
      </c>
      <c r="B54" s="54" t="s">
        <v>64</v>
      </c>
      <c r="C54" s="45">
        <v>127</v>
      </c>
      <c r="D54" s="45">
        <v>132</v>
      </c>
      <c r="E54" s="45">
        <v>137</v>
      </c>
      <c r="F54" s="45">
        <v>143</v>
      </c>
      <c r="G54" s="45">
        <v>150</v>
      </c>
    </row>
    <row r="55" spans="1:7" s="8" customFormat="1" ht="19.5" customHeight="1">
      <c r="A55" s="58"/>
      <c r="B55" s="54" t="s">
        <v>9</v>
      </c>
      <c r="C55" s="52">
        <v>107.6</v>
      </c>
      <c r="D55" s="52">
        <v>103.9</v>
      </c>
      <c r="E55" s="52">
        <v>103.8</v>
      </c>
      <c r="F55" s="52">
        <v>104.4</v>
      </c>
      <c r="G55" s="52">
        <v>104.9</v>
      </c>
    </row>
    <row r="56" spans="1:7" s="8" customFormat="1" ht="18.75" customHeight="1">
      <c r="A56" s="133" t="s">
        <v>294</v>
      </c>
      <c r="B56" s="54" t="s">
        <v>64</v>
      </c>
      <c r="C56" s="45">
        <v>54463</v>
      </c>
      <c r="D56" s="45">
        <v>55000</v>
      </c>
      <c r="E56" s="45">
        <v>57000</v>
      </c>
      <c r="F56" s="45">
        <v>57000</v>
      </c>
      <c r="G56" s="45">
        <v>57000</v>
      </c>
    </row>
    <row r="57" spans="1:7" s="8" customFormat="1" ht="20.25" customHeight="1">
      <c r="A57" s="58"/>
      <c r="B57" s="54" t="s">
        <v>9</v>
      </c>
      <c r="C57" s="52"/>
      <c r="D57" s="52">
        <v>101</v>
      </c>
      <c r="E57" s="52">
        <v>103.6</v>
      </c>
      <c r="F57" s="52">
        <v>100</v>
      </c>
      <c r="G57" s="52">
        <v>100</v>
      </c>
    </row>
    <row r="58" spans="1:7" s="8" customFormat="1" ht="15" customHeight="1">
      <c r="A58" s="132" t="s">
        <v>253</v>
      </c>
      <c r="B58" s="54" t="s">
        <v>34</v>
      </c>
      <c r="C58" s="52">
        <v>1549.7</v>
      </c>
      <c r="D58" s="45">
        <v>1630</v>
      </c>
      <c r="E58" s="45">
        <v>1700</v>
      </c>
      <c r="F58" s="45">
        <v>1800</v>
      </c>
      <c r="G58" s="45">
        <v>1850</v>
      </c>
    </row>
    <row r="59" spans="1:7" s="8" customFormat="1" ht="15" customHeight="1">
      <c r="A59" s="61"/>
      <c r="B59" s="54" t="s">
        <v>9</v>
      </c>
      <c r="C59" s="52"/>
      <c r="D59" s="52">
        <v>105.2</v>
      </c>
      <c r="E59" s="52">
        <v>104.3</v>
      </c>
      <c r="F59" s="52">
        <v>105.9</v>
      </c>
      <c r="G59" s="52">
        <v>102.8</v>
      </c>
    </row>
    <row r="60" spans="1:7" s="8" customFormat="1" ht="15" customHeight="1">
      <c r="A60" s="132" t="s">
        <v>254</v>
      </c>
      <c r="B60" s="54" t="s">
        <v>34</v>
      </c>
      <c r="C60" s="52">
        <v>79.7</v>
      </c>
      <c r="D60" s="45">
        <v>120</v>
      </c>
      <c r="E60" s="45">
        <v>130</v>
      </c>
      <c r="F60" s="45">
        <v>140</v>
      </c>
      <c r="G60" s="45">
        <v>150</v>
      </c>
    </row>
    <row r="61" spans="1:7" s="8" customFormat="1" ht="15" customHeight="1">
      <c r="A61" s="61"/>
      <c r="B61" s="54" t="s">
        <v>9</v>
      </c>
      <c r="C61" s="52"/>
      <c r="D61" s="52">
        <v>150.6</v>
      </c>
      <c r="E61" s="52">
        <v>108.3</v>
      </c>
      <c r="F61" s="52">
        <v>107.8</v>
      </c>
      <c r="G61" s="52">
        <v>107.1</v>
      </c>
    </row>
    <row r="62" spans="1:7" ht="33.75" customHeight="1">
      <c r="A62" s="207" t="s">
        <v>21</v>
      </c>
      <c r="B62" s="207"/>
      <c r="C62" s="207"/>
      <c r="D62" s="207"/>
      <c r="E62" s="207"/>
      <c r="F62" s="207"/>
      <c r="G62" s="207"/>
    </row>
    <row r="63" spans="1:7" ht="47.25">
      <c r="A63" s="62" t="s">
        <v>199</v>
      </c>
      <c r="B63" s="63"/>
      <c r="C63" s="64"/>
      <c r="D63" s="65"/>
      <c r="E63" s="65"/>
      <c r="F63" s="66"/>
      <c r="G63" s="66"/>
    </row>
    <row r="64" spans="1:7" ht="15.75">
      <c r="A64" s="67" t="s">
        <v>22</v>
      </c>
      <c r="B64" s="63" t="s">
        <v>190</v>
      </c>
      <c r="C64" s="64"/>
      <c r="D64" s="65"/>
      <c r="E64" s="65"/>
      <c r="F64" s="66"/>
      <c r="G64" s="66"/>
    </row>
    <row r="65" spans="1:7" ht="15.75">
      <c r="A65" s="67" t="s">
        <v>41</v>
      </c>
      <c r="B65" s="63"/>
      <c r="C65" s="64"/>
      <c r="D65" s="65"/>
      <c r="E65" s="65"/>
      <c r="F65" s="66"/>
      <c r="G65" s="66"/>
    </row>
    <row r="66" spans="1:7" ht="15.75">
      <c r="A66" s="67" t="s">
        <v>143</v>
      </c>
      <c r="B66" s="63" t="s">
        <v>190</v>
      </c>
      <c r="C66" s="64"/>
      <c r="D66" s="65"/>
      <c r="E66" s="65"/>
      <c r="F66" s="66"/>
      <c r="G66" s="66"/>
    </row>
    <row r="67" spans="1:7" ht="15.75">
      <c r="A67" s="67" t="s">
        <v>144</v>
      </c>
      <c r="B67" s="63" t="s">
        <v>190</v>
      </c>
      <c r="C67" s="64"/>
      <c r="D67" s="65"/>
      <c r="E67" s="65"/>
      <c r="F67" s="66"/>
      <c r="G67" s="66"/>
    </row>
    <row r="68" spans="1:7" ht="15.75">
      <c r="A68" s="67" t="s">
        <v>145</v>
      </c>
      <c r="B68" s="63"/>
      <c r="C68" s="64"/>
      <c r="D68" s="65"/>
      <c r="E68" s="65"/>
      <c r="F68" s="66"/>
      <c r="G68" s="66"/>
    </row>
    <row r="69" spans="1:7" ht="31.5">
      <c r="A69" s="67" t="s">
        <v>200</v>
      </c>
      <c r="B69" s="63" t="s">
        <v>190</v>
      </c>
      <c r="C69" s="64"/>
      <c r="D69" s="65"/>
      <c r="E69" s="65"/>
      <c r="F69" s="66"/>
      <c r="G69" s="66"/>
    </row>
    <row r="70" spans="1:7" ht="15.75" customHeight="1">
      <c r="A70" s="67" t="s">
        <v>201</v>
      </c>
      <c r="B70" s="63" t="s">
        <v>190</v>
      </c>
      <c r="C70" s="64"/>
      <c r="D70" s="65"/>
      <c r="E70" s="65"/>
      <c r="F70" s="66"/>
      <c r="G70" s="66"/>
    </row>
    <row r="71" spans="1:7" ht="31.5">
      <c r="A71" s="67" t="s">
        <v>23</v>
      </c>
      <c r="B71" s="63" t="s">
        <v>190</v>
      </c>
      <c r="C71" s="64"/>
      <c r="D71" s="65"/>
      <c r="E71" s="65"/>
      <c r="F71" s="66"/>
      <c r="G71" s="66"/>
    </row>
    <row r="72" spans="1:7" ht="15.75">
      <c r="A72" s="67"/>
      <c r="B72" s="63"/>
      <c r="C72" s="64"/>
      <c r="D72" s="65"/>
      <c r="E72" s="65"/>
      <c r="F72" s="66"/>
      <c r="G72" s="66"/>
    </row>
    <row r="73" spans="1:7" ht="31.5">
      <c r="A73" s="68" t="s">
        <v>251</v>
      </c>
      <c r="B73" s="63"/>
      <c r="C73" s="64"/>
      <c r="D73" s="65"/>
      <c r="E73" s="65"/>
      <c r="F73" s="66"/>
      <c r="G73" s="66"/>
    </row>
    <row r="74" spans="1:7" ht="15.75">
      <c r="A74" s="67" t="s">
        <v>22</v>
      </c>
      <c r="B74" s="63" t="s">
        <v>190</v>
      </c>
      <c r="C74" s="64"/>
      <c r="D74" s="65"/>
      <c r="E74" s="65"/>
      <c r="F74" s="66"/>
      <c r="G74" s="66"/>
    </row>
    <row r="75" spans="1:7" ht="15.75">
      <c r="A75" s="67" t="s">
        <v>41</v>
      </c>
      <c r="B75" s="63"/>
      <c r="C75" s="64"/>
      <c r="D75" s="65"/>
      <c r="E75" s="65"/>
      <c r="F75" s="66"/>
      <c r="G75" s="66"/>
    </row>
    <row r="76" spans="1:7" ht="15.75">
      <c r="A76" s="67" t="s">
        <v>143</v>
      </c>
      <c r="B76" s="63" t="s">
        <v>190</v>
      </c>
      <c r="C76" s="64"/>
      <c r="D76" s="65"/>
      <c r="E76" s="65"/>
      <c r="F76" s="66"/>
      <c r="G76" s="66"/>
    </row>
    <row r="77" spans="1:7" ht="15.75">
      <c r="A77" s="67" t="s">
        <v>144</v>
      </c>
      <c r="B77" s="63" t="s">
        <v>190</v>
      </c>
      <c r="C77" s="64"/>
      <c r="D77" s="65"/>
      <c r="E77" s="65"/>
      <c r="F77" s="66"/>
      <c r="G77" s="66"/>
    </row>
    <row r="78" spans="1:7" ht="15.75">
      <c r="A78" s="67" t="s">
        <v>145</v>
      </c>
      <c r="B78" s="63"/>
      <c r="C78" s="64"/>
      <c r="D78" s="65"/>
      <c r="E78" s="65"/>
      <c r="F78" s="66"/>
      <c r="G78" s="66"/>
    </row>
    <row r="79" spans="1:7" ht="31.5">
      <c r="A79" s="67" t="s">
        <v>200</v>
      </c>
      <c r="B79" s="63" t="s">
        <v>190</v>
      </c>
      <c r="C79" s="64"/>
      <c r="D79" s="65"/>
      <c r="E79" s="65"/>
      <c r="F79" s="66"/>
      <c r="G79" s="66"/>
    </row>
    <row r="80" spans="1:7" ht="15.75">
      <c r="A80" s="67" t="s">
        <v>201</v>
      </c>
      <c r="B80" s="63" t="s">
        <v>190</v>
      </c>
      <c r="C80" s="64"/>
      <c r="D80" s="65"/>
      <c r="E80" s="65"/>
      <c r="F80" s="66"/>
      <c r="G80" s="66"/>
    </row>
    <row r="81" spans="1:7" ht="31.5">
      <c r="A81" s="67" t="s">
        <v>23</v>
      </c>
      <c r="B81" s="63" t="s">
        <v>190</v>
      </c>
      <c r="C81" s="64"/>
      <c r="D81" s="65"/>
      <c r="E81" s="65"/>
      <c r="F81" s="66"/>
      <c r="G81" s="66"/>
    </row>
    <row r="82" spans="1:7" ht="15.75">
      <c r="A82" s="67"/>
      <c r="B82" s="63"/>
      <c r="C82" s="64"/>
      <c r="D82" s="65"/>
      <c r="E82" s="65"/>
      <c r="F82" s="66"/>
      <c r="G82" s="66"/>
    </row>
    <row r="83" spans="1:7" ht="31.5">
      <c r="A83" s="62" t="s">
        <v>24</v>
      </c>
      <c r="B83" s="63"/>
      <c r="C83" s="65"/>
      <c r="D83" s="65"/>
      <c r="E83" s="65"/>
      <c r="F83" s="66"/>
      <c r="G83" s="66"/>
    </row>
    <row r="84" spans="1:7" ht="15.75">
      <c r="A84" s="69" t="s">
        <v>25</v>
      </c>
      <c r="B84" s="63"/>
      <c r="C84" s="65"/>
      <c r="D84" s="65"/>
      <c r="E84" s="65"/>
      <c r="F84" s="66"/>
      <c r="G84" s="66"/>
    </row>
    <row r="85" spans="1:7" ht="15.75">
      <c r="A85" s="67" t="s">
        <v>26</v>
      </c>
      <c r="B85" s="63" t="s">
        <v>64</v>
      </c>
      <c r="C85" s="65"/>
      <c r="D85" s="65"/>
      <c r="E85" s="65"/>
      <c r="F85" s="66"/>
      <c r="G85" s="66"/>
    </row>
    <row r="86" spans="1:7" ht="15.75">
      <c r="A86" s="67" t="s">
        <v>27</v>
      </c>
      <c r="B86" s="63" t="s">
        <v>64</v>
      </c>
      <c r="C86" s="65"/>
      <c r="D86" s="65"/>
      <c r="E86" s="65"/>
      <c r="F86" s="66"/>
      <c r="G86" s="66"/>
    </row>
    <row r="87" spans="1:7" ht="15.75">
      <c r="A87" s="67" t="s">
        <v>28</v>
      </c>
      <c r="B87" s="63" t="s">
        <v>64</v>
      </c>
      <c r="C87" s="65"/>
      <c r="D87" s="65"/>
      <c r="E87" s="65"/>
      <c r="F87" s="66"/>
      <c r="G87" s="66"/>
    </row>
    <row r="88" spans="1:7" ht="15.75">
      <c r="A88" s="67" t="s">
        <v>176</v>
      </c>
      <c r="B88" s="63" t="s">
        <v>64</v>
      </c>
      <c r="C88" s="65"/>
      <c r="D88" s="65"/>
      <c r="E88" s="65"/>
      <c r="F88" s="66"/>
      <c r="G88" s="66"/>
    </row>
    <row r="89" spans="1:7" ht="31.5">
      <c r="A89" s="67" t="s">
        <v>204</v>
      </c>
      <c r="B89" s="63" t="s">
        <v>64</v>
      </c>
      <c r="C89" s="65"/>
      <c r="D89" s="65"/>
      <c r="E89" s="65"/>
      <c r="F89" s="66"/>
      <c r="G89" s="66"/>
    </row>
    <row r="90" spans="1:7" ht="15.75">
      <c r="A90" s="67" t="s">
        <v>202</v>
      </c>
      <c r="B90" s="63" t="s">
        <v>64</v>
      </c>
      <c r="C90" s="65"/>
      <c r="D90" s="65"/>
      <c r="E90" s="65"/>
      <c r="F90" s="66"/>
      <c r="G90" s="66"/>
    </row>
    <row r="91" spans="1:7" ht="15.75">
      <c r="A91" s="67" t="s">
        <v>203</v>
      </c>
      <c r="B91" s="70" t="s">
        <v>64</v>
      </c>
      <c r="C91" s="65"/>
      <c r="D91" s="65"/>
      <c r="E91" s="65"/>
      <c r="F91" s="66"/>
      <c r="G91" s="66"/>
    </row>
    <row r="92" spans="1:7" ht="15.75">
      <c r="A92" s="67" t="s">
        <v>29</v>
      </c>
      <c r="B92" s="70" t="s">
        <v>64</v>
      </c>
      <c r="C92" s="65"/>
      <c r="D92" s="65"/>
      <c r="E92" s="65"/>
      <c r="F92" s="66"/>
      <c r="G92" s="66"/>
    </row>
    <row r="93" spans="1:7" ht="15.75">
      <c r="A93" s="67" t="s">
        <v>30</v>
      </c>
      <c r="B93" s="70" t="s">
        <v>64</v>
      </c>
      <c r="C93" s="65"/>
      <c r="D93" s="65"/>
      <c r="E93" s="65"/>
      <c r="F93" s="66"/>
      <c r="G93" s="66"/>
    </row>
    <row r="94" spans="1:7" ht="15.75">
      <c r="A94" s="67" t="s">
        <v>31</v>
      </c>
      <c r="B94" s="70" t="s">
        <v>64</v>
      </c>
      <c r="C94" s="65"/>
      <c r="D94" s="65"/>
      <c r="E94" s="65"/>
      <c r="F94" s="66"/>
      <c r="G94" s="66"/>
    </row>
    <row r="95" spans="1:7" ht="15.75">
      <c r="A95" s="67" t="s">
        <v>32</v>
      </c>
      <c r="B95" s="70" t="s">
        <v>64</v>
      </c>
      <c r="C95" s="65"/>
      <c r="D95" s="65"/>
      <c r="E95" s="65"/>
      <c r="F95" s="66"/>
      <c r="G95" s="66"/>
    </row>
    <row r="96" spans="1:7" ht="15.75">
      <c r="A96" s="67" t="s">
        <v>33</v>
      </c>
      <c r="B96" s="63" t="s">
        <v>34</v>
      </c>
      <c r="C96" s="65"/>
      <c r="D96" s="65"/>
      <c r="E96" s="65"/>
      <c r="F96" s="66"/>
      <c r="G96" s="66"/>
    </row>
    <row r="97" spans="1:7" ht="31.5">
      <c r="A97" s="69" t="s">
        <v>205</v>
      </c>
      <c r="B97" s="63"/>
      <c r="C97" s="65"/>
      <c r="D97" s="65"/>
      <c r="E97" s="65"/>
      <c r="F97" s="66"/>
      <c r="G97" s="66"/>
    </row>
    <row r="98" spans="1:7" ht="15.75">
      <c r="A98" s="67" t="s">
        <v>209</v>
      </c>
      <c r="B98" s="63"/>
      <c r="C98" s="65"/>
      <c r="D98" s="65"/>
      <c r="E98" s="65"/>
      <c r="F98" s="66"/>
      <c r="G98" s="66"/>
    </row>
    <row r="99" spans="1:7" ht="15.75">
      <c r="A99" s="67" t="s">
        <v>26</v>
      </c>
      <c r="B99" s="63" t="s">
        <v>64</v>
      </c>
      <c r="C99" s="65"/>
      <c r="D99" s="65"/>
      <c r="E99" s="65"/>
      <c r="F99" s="66"/>
      <c r="G99" s="66"/>
    </row>
    <row r="100" spans="1:7" ht="15.75">
      <c r="A100" s="19"/>
      <c r="B100" s="63"/>
      <c r="C100" s="65"/>
      <c r="D100" s="65"/>
      <c r="E100" s="65"/>
      <c r="F100" s="66"/>
      <c r="G100" s="66"/>
    </row>
    <row r="101" spans="1:7" ht="15.75">
      <c r="A101" s="67" t="s">
        <v>27</v>
      </c>
      <c r="B101" s="63" t="s">
        <v>64</v>
      </c>
      <c r="C101" s="65"/>
      <c r="D101" s="65"/>
      <c r="E101" s="65"/>
      <c r="F101" s="66"/>
      <c r="G101" s="66"/>
    </row>
    <row r="102" spans="1:7" ht="15.75">
      <c r="A102" s="19"/>
      <c r="B102" s="63"/>
      <c r="C102" s="65"/>
      <c r="D102" s="65"/>
      <c r="E102" s="65"/>
      <c r="F102" s="66"/>
      <c r="G102" s="66"/>
    </row>
    <row r="103" spans="1:7" ht="15.75">
      <c r="A103" s="67" t="s">
        <v>28</v>
      </c>
      <c r="B103" s="63" t="s">
        <v>64</v>
      </c>
      <c r="C103" s="65"/>
      <c r="D103" s="65"/>
      <c r="E103" s="65"/>
      <c r="F103" s="66"/>
      <c r="G103" s="66"/>
    </row>
    <row r="104" spans="1:7" ht="15.75">
      <c r="A104" s="19"/>
      <c r="B104" s="63"/>
      <c r="C104" s="65"/>
      <c r="D104" s="65"/>
      <c r="E104" s="65"/>
      <c r="F104" s="66"/>
      <c r="G104" s="66"/>
    </row>
    <row r="105" spans="1:7" ht="15.75">
      <c r="A105" s="19" t="s">
        <v>180</v>
      </c>
      <c r="B105" s="63" t="s">
        <v>64</v>
      </c>
      <c r="C105" s="65"/>
      <c r="D105" s="65"/>
      <c r="E105" s="65"/>
      <c r="F105" s="66"/>
      <c r="G105" s="66"/>
    </row>
    <row r="106" spans="1:7" ht="15.75">
      <c r="A106" s="19"/>
      <c r="B106" s="63"/>
      <c r="C106" s="65"/>
      <c r="D106" s="65"/>
      <c r="E106" s="65"/>
      <c r="F106" s="66"/>
      <c r="G106" s="66"/>
    </row>
    <row r="107" spans="1:7" ht="31.5">
      <c r="A107" s="67" t="s">
        <v>204</v>
      </c>
      <c r="B107" s="63" t="s">
        <v>64</v>
      </c>
      <c r="C107" s="65"/>
      <c r="D107" s="65"/>
      <c r="E107" s="65"/>
      <c r="F107" s="66"/>
      <c r="G107" s="66"/>
    </row>
    <row r="108" spans="1:7" ht="15.75">
      <c r="A108" s="19"/>
      <c r="B108" s="63"/>
      <c r="C108" s="65"/>
      <c r="D108" s="65"/>
      <c r="E108" s="65"/>
      <c r="F108" s="66"/>
      <c r="G108" s="66"/>
    </row>
    <row r="109" spans="1:7" ht="15.75">
      <c r="A109" s="19" t="s">
        <v>202</v>
      </c>
      <c r="B109" s="63" t="s">
        <v>64</v>
      </c>
      <c r="C109" s="65"/>
      <c r="D109" s="65"/>
      <c r="E109" s="65"/>
      <c r="F109" s="66"/>
      <c r="G109" s="66"/>
    </row>
    <row r="110" spans="1:7" ht="15.75">
      <c r="A110" s="19"/>
      <c r="B110" s="63"/>
      <c r="C110" s="65"/>
      <c r="D110" s="65"/>
      <c r="E110" s="65"/>
      <c r="F110" s="66"/>
      <c r="G110" s="66"/>
    </row>
    <row r="111" spans="1:7" ht="15.75">
      <c r="A111" s="67" t="s">
        <v>210</v>
      </c>
      <c r="B111" s="63" t="s">
        <v>64</v>
      </c>
      <c r="C111" s="65"/>
      <c r="D111" s="65"/>
      <c r="E111" s="65"/>
      <c r="F111" s="66"/>
      <c r="G111" s="66"/>
    </row>
    <row r="112" spans="1:7" ht="15.75">
      <c r="A112" s="19"/>
      <c r="B112" s="63"/>
      <c r="C112" s="65"/>
      <c r="D112" s="65"/>
      <c r="E112" s="65"/>
      <c r="F112" s="66"/>
      <c r="G112" s="66"/>
    </row>
    <row r="113" spans="1:7" ht="15.75">
      <c r="A113" s="71" t="s">
        <v>29</v>
      </c>
      <c r="B113" s="63" t="s">
        <v>64</v>
      </c>
      <c r="C113" s="65"/>
      <c r="D113" s="65"/>
      <c r="E113" s="65"/>
      <c r="F113" s="66"/>
      <c r="G113" s="66"/>
    </row>
    <row r="114" spans="1:7" ht="15.75">
      <c r="A114" s="19"/>
      <c r="B114" s="63"/>
      <c r="C114" s="65"/>
      <c r="D114" s="65"/>
      <c r="E114" s="65"/>
      <c r="F114" s="66"/>
      <c r="G114" s="66"/>
    </row>
    <row r="115" spans="1:7" ht="15.75">
      <c r="A115" s="71" t="s">
        <v>30</v>
      </c>
      <c r="B115" s="63" t="s">
        <v>64</v>
      </c>
      <c r="C115" s="65"/>
      <c r="D115" s="65"/>
      <c r="E115" s="65"/>
      <c r="F115" s="66"/>
      <c r="G115" s="66"/>
    </row>
    <row r="116" spans="1:7" ht="15.75">
      <c r="A116" s="19"/>
      <c r="B116" s="63"/>
      <c r="C116" s="65"/>
      <c r="D116" s="65"/>
      <c r="E116" s="65"/>
      <c r="F116" s="66"/>
      <c r="G116" s="66"/>
    </row>
    <row r="117" spans="1:7" ht="15.75">
      <c r="A117" s="71" t="s">
        <v>31</v>
      </c>
      <c r="B117" s="70" t="s">
        <v>64</v>
      </c>
      <c r="C117" s="65"/>
      <c r="D117" s="65"/>
      <c r="E117" s="65"/>
      <c r="F117" s="66"/>
      <c r="G117" s="66"/>
    </row>
    <row r="118" spans="1:7" ht="15.75">
      <c r="A118" s="19"/>
      <c r="B118" s="63"/>
      <c r="C118" s="65"/>
      <c r="D118" s="65"/>
      <c r="E118" s="65"/>
      <c r="F118" s="66"/>
      <c r="G118" s="66"/>
    </row>
    <row r="119" spans="1:7" ht="15.75">
      <c r="A119" s="71" t="s">
        <v>32</v>
      </c>
      <c r="B119" s="70" t="s">
        <v>64</v>
      </c>
      <c r="C119" s="65"/>
      <c r="D119" s="65"/>
      <c r="E119" s="65"/>
      <c r="F119" s="66"/>
      <c r="G119" s="66"/>
    </row>
    <row r="120" spans="1:7" ht="15.75">
      <c r="A120" s="19"/>
      <c r="B120" s="63"/>
      <c r="C120" s="65"/>
      <c r="D120" s="65"/>
      <c r="E120" s="65"/>
      <c r="F120" s="66"/>
      <c r="G120" s="66"/>
    </row>
    <row r="121" spans="1:7" ht="15.75">
      <c r="A121" s="71" t="s">
        <v>33</v>
      </c>
      <c r="B121" s="63" t="s">
        <v>34</v>
      </c>
      <c r="C121" s="65"/>
      <c r="D121" s="65"/>
      <c r="E121" s="65"/>
      <c r="F121" s="66"/>
      <c r="G121" s="66"/>
    </row>
    <row r="122" spans="1:7" ht="15.75">
      <c r="A122" s="19"/>
      <c r="B122" s="63"/>
      <c r="C122" s="65"/>
      <c r="D122" s="65"/>
      <c r="E122" s="65"/>
      <c r="F122" s="66"/>
      <c r="G122" s="66"/>
    </row>
    <row r="123" spans="1:7" ht="15.75">
      <c r="A123" s="72" t="s">
        <v>206</v>
      </c>
      <c r="B123" s="63"/>
      <c r="C123" s="65"/>
      <c r="D123" s="65"/>
      <c r="E123" s="65"/>
      <c r="F123" s="66"/>
      <c r="G123" s="66"/>
    </row>
    <row r="124" spans="1:7" ht="15.75">
      <c r="A124" s="67" t="s">
        <v>26</v>
      </c>
      <c r="B124" s="63" t="s">
        <v>64</v>
      </c>
      <c r="C124" s="65"/>
      <c r="D124" s="65"/>
      <c r="E124" s="65"/>
      <c r="F124" s="66"/>
      <c r="G124" s="66"/>
    </row>
    <row r="125" spans="1:7" ht="15.75">
      <c r="A125" s="71" t="s">
        <v>28</v>
      </c>
      <c r="B125" s="63" t="s">
        <v>64</v>
      </c>
      <c r="C125" s="65"/>
      <c r="D125" s="65"/>
      <c r="E125" s="65"/>
      <c r="F125" s="66"/>
      <c r="G125" s="66"/>
    </row>
    <row r="126" spans="1:7" ht="15.75">
      <c r="A126" s="71" t="s">
        <v>29</v>
      </c>
      <c r="B126" s="63" t="s">
        <v>64</v>
      </c>
      <c r="C126" s="65"/>
      <c r="D126" s="65"/>
      <c r="E126" s="65"/>
      <c r="F126" s="66"/>
      <c r="G126" s="66"/>
    </row>
    <row r="127" spans="1:7" ht="15.75">
      <c r="A127" s="71" t="s">
        <v>30</v>
      </c>
      <c r="B127" s="63" t="s">
        <v>64</v>
      </c>
      <c r="C127" s="65"/>
      <c r="D127" s="65"/>
      <c r="E127" s="65"/>
      <c r="F127" s="66"/>
      <c r="G127" s="66"/>
    </row>
    <row r="128" spans="1:7" ht="15.75">
      <c r="A128" s="71" t="s">
        <v>31</v>
      </c>
      <c r="B128" s="70" t="s">
        <v>64</v>
      </c>
      <c r="C128" s="65"/>
      <c r="D128" s="65"/>
      <c r="E128" s="65"/>
      <c r="F128" s="66"/>
      <c r="G128" s="66"/>
    </row>
    <row r="129" spans="1:7" ht="15.75">
      <c r="A129" s="71" t="s">
        <v>32</v>
      </c>
      <c r="B129" s="70" t="s">
        <v>157</v>
      </c>
      <c r="C129" s="65"/>
      <c r="D129" s="65"/>
      <c r="E129" s="65"/>
      <c r="F129" s="66"/>
      <c r="G129" s="66"/>
    </row>
    <row r="130" spans="1:7" ht="15.75">
      <c r="A130" s="71" t="s">
        <v>33</v>
      </c>
      <c r="B130" s="63" t="s">
        <v>34</v>
      </c>
      <c r="C130" s="65"/>
      <c r="D130" s="65"/>
      <c r="E130" s="65"/>
      <c r="F130" s="66"/>
      <c r="G130" s="66"/>
    </row>
    <row r="131" spans="1:7" ht="31.5">
      <c r="A131" s="69" t="s">
        <v>54</v>
      </c>
      <c r="B131" s="63"/>
      <c r="C131" s="65"/>
      <c r="D131" s="65"/>
      <c r="E131" s="65"/>
      <c r="F131" s="66"/>
      <c r="G131" s="66"/>
    </row>
    <row r="132" spans="1:7" ht="15.75">
      <c r="A132" s="67" t="s">
        <v>26</v>
      </c>
      <c r="B132" s="63" t="s">
        <v>64</v>
      </c>
      <c r="C132" s="65"/>
      <c r="D132" s="65"/>
      <c r="E132" s="65"/>
      <c r="F132" s="66"/>
      <c r="G132" s="66"/>
    </row>
    <row r="133" spans="1:7" ht="15.75">
      <c r="A133" s="67" t="s">
        <v>27</v>
      </c>
      <c r="B133" s="63" t="s">
        <v>64</v>
      </c>
      <c r="C133" s="65"/>
      <c r="D133" s="65"/>
      <c r="E133" s="65"/>
      <c r="F133" s="66"/>
      <c r="G133" s="66"/>
    </row>
    <row r="134" spans="1:7" ht="15.75">
      <c r="A134" s="67" t="s">
        <v>52</v>
      </c>
      <c r="B134" s="63" t="s">
        <v>64</v>
      </c>
      <c r="C134" s="65"/>
      <c r="D134" s="65"/>
      <c r="E134" s="65"/>
      <c r="F134" s="66"/>
      <c r="G134" s="66"/>
    </row>
    <row r="135" spans="1:7" ht="15.75">
      <c r="A135" s="67" t="s">
        <v>207</v>
      </c>
      <c r="B135" s="63"/>
      <c r="C135" s="65"/>
      <c r="D135" s="65"/>
      <c r="E135" s="65"/>
      <c r="F135" s="66"/>
      <c r="G135" s="66"/>
    </row>
    <row r="136" spans="1:7" ht="31.5">
      <c r="A136" s="67" t="s">
        <v>204</v>
      </c>
      <c r="B136" s="63" t="s">
        <v>64</v>
      </c>
      <c r="C136" s="65"/>
      <c r="D136" s="65"/>
      <c r="E136" s="65"/>
      <c r="F136" s="66"/>
      <c r="G136" s="66"/>
    </row>
    <row r="137" spans="1:7" ht="15.75">
      <c r="A137" s="67" t="s">
        <v>203</v>
      </c>
      <c r="B137" s="63" t="s">
        <v>64</v>
      </c>
      <c r="C137" s="65"/>
      <c r="D137" s="65"/>
      <c r="E137" s="65"/>
      <c r="F137" s="66"/>
      <c r="G137" s="66"/>
    </row>
    <row r="138" spans="1:7" ht="15.75">
      <c r="A138" s="67" t="s">
        <v>29</v>
      </c>
      <c r="B138" s="63" t="s">
        <v>64</v>
      </c>
      <c r="C138" s="65"/>
      <c r="D138" s="65"/>
      <c r="E138" s="65"/>
      <c r="F138" s="66"/>
      <c r="G138" s="66"/>
    </row>
    <row r="139" spans="1:7" ht="15.75">
      <c r="A139" s="67" t="s">
        <v>53</v>
      </c>
      <c r="B139" s="63" t="s">
        <v>64</v>
      </c>
      <c r="C139" s="65"/>
      <c r="D139" s="65"/>
      <c r="E139" s="65"/>
      <c r="F139" s="66"/>
      <c r="G139" s="66"/>
    </row>
    <row r="140" spans="1:7" ht="15.75">
      <c r="A140" s="67" t="s">
        <v>32</v>
      </c>
      <c r="B140" s="63" t="s">
        <v>64</v>
      </c>
      <c r="C140" s="65"/>
      <c r="D140" s="65"/>
      <c r="E140" s="65"/>
      <c r="F140" s="66"/>
      <c r="G140" s="66"/>
    </row>
    <row r="141" spans="1:7" ht="15.75">
      <c r="A141" s="67" t="s">
        <v>33</v>
      </c>
      <c r="B141" s="63" t="s">
        <v>34</v>
      </c>
      <c r="C141" s="65"/>
      <c r="D141" s="65"/>
      <c r="E141" s="65"/>
      <c r="F141" s="66"/>
      <c r="G141" s="66"/>
    </row>
    <row r="142" spans="1:7" ht="15.75">
      <c r="A142" s="67"/>
      <c r="B142" s="63"/>
      <c r="C142" s="65"/>
      <c r="D142" s="65"/>
      <c r="E142" s="65"/>
      <c r="F142" s="66"/>
      <c r="G142" s="66"/>
    </row>
    <row r="143" spans="1:7" ht="15.75">
      <c r="A143" s="73" t="s">
        <v>260</v>
      </c>
      <c r="B143" s="63"/>
      <c r="C143" s="65"/>
      <c r="D143" s="65"/>
      <c r="E143" s="65"/>
      <c r="F143" s="66"/>
      <c r="G143" s="66"/>
    </row>
    <row r="144" spans="1:7" ht="15.75">
      <c r="A144" s="72" t="s">
        <v>25</v>
      </c>
      <c r="B144" s="63"/>
      <c r="C144" s="65"/>
      <c r="D144" s="65"/>
      <c r="E144" s="65"/>
      <c r="F144" s="66"/>
      <c r="G144" s="66"/>
    </row>
    <row r="145" spans="1:7" ht="15.75">
      <c r="A145" s="71" t="s">
        <v>35</v>
      </c>
      <c r="B145" s="63" t="s">
        <v>142</v>
      </c>
      <c r="C145" s="65"/>
      <c r="D145" s="65"/>
      <c r="E145" s="65"/>
      <c r="F145" s="66"/>
      <c r="G145" s="66"/>
    </row>
    <row r="146" spans="1:7" ht="15.75">
      <c r="A146" s="71" t="s">
        <v>36</v>
      </c>
      <c r="B146" s="63" t="s">
        <v>142</v>
      </c>
      <c r="C146" s="65"/>
      <c r="D146" s="65"/>
      <c r="E146" s="65"/>
      <c r="F146" s="66"/>
      <c r="G146" s="66"/>
    </row>
    <row r="147" spans="1:7" ht="15.75">
      <c r="A147" s="71" t="s">
        <v>37</v>
      </c>
      <c r="B147" s="63" t="s">
        <v>142</v>
      </c>
      <c r="C147" s="65"/>
      <c r="D147" s="65"/>
      <c r="E147" s="65"/>
      <c r="F147" s="66"/>
      <c r="G147" s="66"/>
    </row>
    <row r="148" spans="1:7" ht="15.75">
      <c r="A148" s="71" t="s">
        <v>146</v>
      </c>
      <c r="B148" s="63" t="s">
        <v>142</v>
      </c>
      <c r="C148" s="65"/>
      <c r="D148" s="65"/>
      <c r="E148" s="65"/>
      <c r="F148" s="66"/>
      <c r="G148" s="66"/>
    </row>
    <row r="149" spans="1:7" ht="15.75">
      <c r="A149" s="71" t="s">
        <v>38</v>
      </c>
      <c r="B149" s="70" t="s">
        <v>147</v>
      </c>
      <c r="C149" s="65"/>
      <c r="D149" s="65"/>
      <c r="E149" s="65"/>
      <c r="F149" s="66"/>
      <c r="G149" s="66"/>
    </row>
    <row r="150" spans="1:7" ht="15.75">
      <c r="A150" s="72" t="s">
        <v>208</v>
      </c>
      <c r="B150" s="63"/>
      <c r="C150" s="65"/>
      <c r="D150" s="65"/>
      <c r="E150" s="65"/>
      <c r="F150" s="66"/>
      <c r="G150" s="66"/>
    </row>
    <row r="151" spans="1:7" ht="15.75">
      <c r="A151" s="71" t="s">
        <v>35</v>
      </c>
      <c r="B151" s="63" t="s">
        <v>142</v>
      </c>
      <c r="C151" s="65"/>
      <c r="D151" s="65"/>
      <c r="E151" s="65"/>
      <c r="F151" s="66"/>
      <c r="G151" s="66"/>
    </row>
    <row r="152" spans="1:7" ht="15.75">
      <c r="A152" s="71" t="s">
        <v>36</v>
      </c>
      <c r="B152" s="63" t="s">
        <v>142</v>
      </c>
      <c r="C152" s="65"/>
      <c r="D152" s="65"/>
      <c r="E152" s="65"/>
      <c r="F152" s="66"/>
      <c r="G152" s="66"/>
    </row>
    <row r="153" spans="1:7" ht="15.75">
      <c r="A153" s="71" t="s">
        <v>37</v>
      </c>
      <c r="B153" s="63" t="s">
        <v>142</v>
      </c>
      <c r="C153" s="65"/>
      <c r="D153" s="65"/>
      <c r="E153" s="65"/>
      <c r="F153" s="66"/>
      <c r="G153" s="66"/>
    </row>
    <row r="154" spans="1:7" ht="15.75">
      <c r="A154" s="71" t="s">
        <v>146</v>
      </c>
      <c r="B154" s="63" t="s">
        <v>142</v>
      </c>
      <c r="C154" s="65"/>
      <c r="D154" s="65"/>
      <c r="E154" s="65"/>
      <c r="F154" s="66"/>
      <c r="G154" s="66"/>
    </row>
    <row r="155" spans="1:7" ht="15.75">
      <c r="A155" s="71" t="s">
        <v>38</v>
      </c>
      <c r="B155" s="70" t="s">
        <v>147</v>
      </c>
      <c r="C155" s="65"/>
      <c r="D155" s="65"/>
      <c r="E155" s="65"/>
      <c r="F155" s="66"/>
      <c r="G155" s="66"/>
    </row>
    <row r="156" spans="1:7" ht="15.75">
      <c r="A156" s="72" t="s">
        <v>206</v>
      </c>
      <c r="B156" s="63"/>
      <c r="C156" s="65"/>
      <c r="D156" s="65"/>
      <c r="E156" s="65"/>
      <c r="F156" s="66"/>
      <c r="G156" s="66"/>
    </row>
    <row r="157" spans="1:7" ht="15.75">
      <c r="A157" s="71" t="s">
        <v>35</v>
      </c>
      <c r="B157" s="63" t="s">
        <v>142</v>
      </c>
      <c r="C157" s="65"/>
      <c r="D157" s="65"/>
      <c r="E157" s="65"/>
      <c r="F157" s="66"/>
      <c r="G157" s="66"/>
    </row>
    <row r="158" spans="1:7" ht="15.75">
      <c r="A158" s="71" t="s">
        <v>39</v>
      </c>
      <c r="B158" s="63" t="s">
        <v>142</v>
      </c>
      <c r="C158" s="65"/>
      <c r="D158" s="65"/>
      <c r="E158" s="65"/>
      <c r="F158" s="66"/>
      <c r="G158" s="66"/>
    </row>
    <row r="159" spans="1:7" ht="15.75">
      <c r="A159" s="71" t="s">
        <v>37</v>
      </c>
      <c r="B159" s="63" t="s">
        <v>142</v>
      </c>
      <c r="C159" s="65"/>
      <c r="D159" s="65"/>
      <c r="E159" s="65"/>
      <c r="F159" s="66"/>
      <c r="G159" s="66"/>
    </row>
    <row r="160" spans="1:7" ht="15.75">
      <c r="A160" s="71" t="s">
        <v>146</v>
      </c>
      <c r="B160" s="63" t="s">
        <v>142</v>
      </c>
      <c r="C160" s="65"/>
      <c r="D160" s="65"/>
      <c r="E160" s="65"/>
      <c r="F160" s="66"/>
      <c r="G160" s="66"/>
    </row>
    <row r="161" spans="1:7" ht="15.75">
      <c r="A161" s="71" t="s">
        <v>38</v>
      </c>
      <c r="B161" s="70" t="s">
        <v>147</v>
      </c>
      <c r="C161" s="65"/>
      <c r="D161" s="65"/>
      <c r="E161" s="65"/>
      <c r="F161" s="66"/>
      <c r="G161" s="66"/>
    </row>
    <row r="162" spans="1:7" ht="31.5">
      <c r="A162" s="69" t="s">
        <v>55</v>
      </c>
      <c r="B162" s="63"/>
      <c r="C162" s="65"/>
      <c r="D162" s="65"/>
      <c r="E162" s="65"/>
      <c r="F162" s="66"/>
      <c r="G162" s="66"/>
    </row>
    <row r="163" spans="1:7" ht="15.75">
      <c r="A163" s="71" t="s">
        <v>35</v>
      </c>
      <c r="B163" s="63" t="s">
        <v>142</v>
      </c>
      <c r="C163" s="65"/>
      <c r="D163" s="65"/>
      <c r="E163" s="65"/>
      <c r="F163" s="66"/>
      <c r="G163" s="66"/>
    </row>
    <row r="164" spans="1:7" ht="15.75">
      <c r="A164" s="71" t="s">
        <v>39</v>
      </c>
      <c r="B164" s="63" t="s">
        <v>142</v>
      </c>
      <c r="C164" s="65"/>
      <c r="D164" s="65"/>
      <c r="E164" s="65"/>
      <c r="F164" s="66"/>
      <c r="G164" s="66"/>
    </row>
    <row r="165" spans="1:7" ht="15.75">
      <c r="A165" s="71" t="s">
        <v>37</v>
      </c>
      <c r="B165" s="63" t="s">
        <v>142</v>
      </c>
      <c r="C165" s="65"/>
      <c r="D165" s="65"/>
      <c r="E165" s="65"/>
      <c r="F165" s="66"/>
      <c r="G165" s="66"/>
    </row>
    <row r="166" spans="1:7" ht="15.75">
      <c r="A166" s="71" t="s">
        <v>146</v>
      </c>
      <c r="B166" s="63" t="s">
        <v>142</v>
      </c>
      <c r="C166" s="65"/>
      <c r="D166" s="65"/>
      <c r="E166" s="65"/>
      <c r="F166" s="66"/>
      <c r="G166" s="66"/>
    </row>
    <row r="167" spans="1:7" ht="15.75">
      <c r="A167" s="71" t="s">
        <v>38</v>
      </c>
      <c r="B167" s="70" t="s">
        <v>147</v>
      </c>
      <c r="C167" s="65"/>
      <c r="D167" s="65"/>
      <c r="E167" s="65"/>
      <c r="F167" s="66"/>
      <c r="G167" s="66"/>
    </row>
    <row r="168" spans="1:7" ht="15.75">
      <c r="A168" s="71"/>
      <c r="B168" s="70"/>
      <c r="C168" s="65"/>
      <c r="D168" s="65"/>
      <c r="E168" s="65"/>
      <c r="F168" s="66"/>
      <c r="G168" s="66"/>
    </row>
    <row r="169" spans="1:7" ht="15.75">
      <c r="A169" s="74" t="s">
        <v>211</v>
      </c>
      <c r="B169" s="70" t="s">
        <v>40</v>
      </c>
      <c r="C169" s="64"/>
      <c r="D169" s="64"/>
      <c r="E169" s="64"/>
      <c r="F169" s="19"/>
      <c r="G169" s="19"/>
    </row>
    <row r="170" spans="1:7" ht="15.75">
      <c r="A170" s="62" t="s">
        <v>42</v>
      </c>
      <c r="B170" s="63"/>
      <c r="C170" s="64"/>
      <c r="D170" s="64"/>
      <c r="E170" s="64"/>
      <c r="F170" s="19"/>
      <c r="G170" s="19"/>
    </row>
    <row r="171" spans="1:7" ht="15.75">
      <c r="A171" s="69" t="s">
        <v>25</v>
      </c>
      <c r="B171" s="63"/>
      <c r="C171" s="64"/>
      <c r="D171" s="64"/>
      <c r="E171" s="64"/>
      <c r="F171" s="19"/>
      <c r="G171" s="19"/>
    </row>
    <row r="172" spans="1:7" ht="15.75">
      <c r="A172" s="67" t="s">
        <v>43</v>
      </c>
      <c r="B172" s="63" t="s">
        <v>40</v>
      </c>
      <c r="C172" s="64"/>
      <c r="D172" s="64"/>
      <c r="E172" s="64"/>
      <c r="F172" s="19"/>
      <c r="G172" s="19"/>
    </row>
    <row r="173" spans="1:7" ht="15.75">
      <c r="A173" s="71" t="s">
        <v>41</v>
      </c>
      <c r="B173" s="63"/>
      <c r="C173" s="64"/>
      <c r="D173" s="64"/>
      <c r="E173" s="64"/>
      <c r="F173" s="19"/>
      <c r="G173" s="19"/>
    </row>
    <row r="174" spans="1:7" ht="15.75">
      <c r="A174" s="71" t="s">
        <v>189</v>
      </c>
      <c r="B174" s="70" t="s">
        <v>14</v>
      </c>
      <c r="C174" s="64"/>
      <c r="D174" s="64"/>
      <c r="E174" s="64"/>
      <c r="F174" s="19"/>
      <c r="G174" s="19"/>
    </row>
    <row r="175" spans="1:7" ht="15.75">
      <c r="A175" s="71" t="s">
        <v>184</v>
      </c>
      <c r="B175" s="70" t="s">
        <v>14</v>
      </c>
      <c r="C175" s="64"/>
      <c r="D175" s="64"/>
      <c r="E175" s="64"/>
      <c r="F175" s="19"/>
      <c r="G175" s="19"/>
    </row>
    <row r="176" spans="1:7" ht="15.75">
      <c r="A176" s="71" t="s">
        <v>185</v>
      </c>
      <c r="B176" s="70" t="s">
        <v>14</v>
      </c>
      <c r="C176" s="64"/>
      <c r="D176" s="64"/>
      <c r="E176" s="64"/>
      <c r="F176" s="19"/>
      <c r="G176" s="19"/>
    </row>
    <row r="177" spans="1:7" ht="15.75">
      <c r="A177" s="71" t="s">
        <v>248</v>
      </c>
      <c r="B177" s="70" t="s">
        <v>14</v>
      </c>
      <c r="C177" s="64"/>
      <c r="D177" s="64"/>
      <c r="E177" s="64"/>
      <c r="F177" s="19"/>
      <c r="G177" s="19"/>
    </row>
    <row r="178" spans="1:7" ht="15.75">
      <c r="A178" s="71" t="s">
        <v>186</v>
      </c>
      <c r="B178" s="70" t="s">
        <v>14</v>
      </c>
      <c r="C178" s="64"/>
      <c r="D178" s="64"/>
      <c r="E178" s="64"/>
      <c r="F178" s="19"/>
      <c r="G178" s="19"/>
    </row>
    <row r="179" spans="1:7" ht="15.75">
      <c r="A179" s="71" t="s">
        <v>187</v>
      </c>
      <c r="B179" s="70" t="s">
        <v>14</v>
      </c>
      <c r="C179" s="64"/>
      <c r="D179" s="64"/>
      <c r="E179" s="64"/>
      <c r="F179" s="19"/>
      <c r="G179" s="19"/>
    </row>
    <row r="180" spans="1:7" ht="15.75">
      <c r="A180" s="71" t="s">
        <v>188</v>
      </c>
      <c r="B180" s="70" t="s">
        <v>14</v>
      </c>
      <c r="C180" s="64"/>
      <c r="D180" s="64"/>
      <c r="E180" s="64"/>
      <c r="F180" s="19"/>
      <c r="G180" s="19"/>
    </row>
    <row r="181" spans="1:7" ht="31.5">
      <c r="A181" s="69" t="s">
        <v>208</v>
      </c>
      <c r="B181" s="70"/>
      <c r="C181" s="64"/>
      <c r="D181" s="64"/>
      <c r="E181" s="64"/>
      <c r="F181" s="19"/>
      <c r="G181" s="19"/>
    </row>
    <row r="182" spans="1:7" ht="15.75">
      <c r="A182" s="67" t="s">
        <v>43</v>
      </c>
      <c r="B182" s="70" t="s">
        <v>14</v>
      </c>
      <c r="C182" s="64"/>
      <c r="D182" s="64"/>
      <c r="E182" s="64"/>
      <c r="F182" s="19"/>
      <c r="G182" s="19"/>
    </row>
    <row r="183" spans="1:7" ht="15.75">
      <c r="A183" s="71" t="s">
        <v>41</v>
      </c>
      <c r="B183" s="70"/>
      <c r="C183" s="64"/>
      <c r="D183" s="64"/>
      <c r="E183" s="64"/>
      <c r="F183" s="19"/>
      <c r="G183" s="19"/>
    </row>
    <row r="184" spans="1:7" ht="15.75">
      <c r="A184" s="71" t="s">
        <v>249</v>
      </c>
      <c r="B184" s="70" t="s">
        <v>14</v>
      </c>
      <c r="C184" s="64"/>
      <c r="D184" s="64"/>
      <c r="E184" s="64"/>
      <c r="F184" s="19"/>
      <c r="G184" s="19"/>
    </row>
    <row r="185" spans="1:7" ht="15.75">
      <c r="A185" s="71" t="s">
        <v>184</v>
      </c>
      <c r="B185" s="70" t="s">
        <v>14</v>
      </c>
      <c r="C185" s="64"/>
      <c r="D185" s="64"/>
      <c r="E185" s="64"/>
      <c r="F185" s="19"/>
      <c r="G185" s="19"/>
    </row>
    <row r="186" spans="1:7" ht="15.75">
      <c r="A186" s="71" t="s">
        <v>185</v>
      </c>
      <c r="B186" s="70" t="s">
        <v>14</v>
      </c>
      <c r="C186" s="64"/>
      <c r="D186" s="64"/>
      <c r="E186" s="64"/>
      <c r="F186" s="19"/>
      <c r="G186" s="19"/>
    </row>
    <row r="187" spans="1:7" ht="15.75">
      <c r="A187" s="71" t="s">
        <v>250</v>
      </c>
      <c r="B187" s="70" t="s">
        <v>14</v>
      </c>
      <c r="C187" s="64"/>
      <c r="D187" s="64"/>
      <c r="E187" s="64"/>
      <c r="F187" s="19"/>
      <c r="G187" s="19"/>
    </row>
    <row r="188" spans="1:7" ht="15.75">
      <c r="A188" s="71" t="s">
        <v>186</v>
      </c>
      <c r="B188" s="70" t="s">
        <v>14</v>
      </c>
      <c r="C188" s="64"/>
      <c r="D188" s="64"/>
      <c r="E188" s="64"/>
      <c r="F188" s="19"/>
      <c r="G188" s="19"/>
    </row>
    <row r="189" spans="1:7" ht="15.75">
      <c r="A189" s="71" t="s">
        <v>187</v>
      </c>
      <c r="B189" s="70" t="s">
        <v>14</v>
      </c>
      <c r="C189" s="64"/>
      <c r="D189" s="64"/>
      <c r="E189" s="64"/>
      <c r="F189" s="19"/>
      <c r="G189" s="19"/>
    </row>
    <row r="190" spans="1:7" ht="15.75">
      <c r="A190" s="71" t="s">
        <v>188</v>
      </c>
      <c r="B190" s="70" t="s">
        <v>14</v>
      </c>
      <c r="C190" s="64"/>
      <c r="D190" s="64"/>
      <c r="E190" s="64"/>
      <c r="F190" s="19"/>
      <c r="G190" s="19"/>
    </row>
    <row r="191" spans="1:7" ht="15.75">
      <c r="A191" s="72" t="s">
        <v>206</v>
      </c>
      <c r="B191" s="70"/>
      <c r="C191" s="64"/>
      <c r="D191" s="64"/>
      <c r="E191" s="64"/>
      <c r="F191" s="19"/>
      <c r="G191" s="19"/>
    </row>
    <row r="192" spans="1:7" ht="15.75">
      <c r="A192" s="67" t="s">
        <v>43</v>
      </c>
      <c r="B192" s="70" t="s">
        <v>14</v>
      </c>
      <c r="C192" s="64"/>
      <c r="D192" s="64"/>
      <c r="E192" s="64"/>
      <c r="F192" s="19"/>
      <c r="G192" s="19"/>
    </row>
    <row r="193" spans="1:7" ht="15.75">
      <c r="A193" s="71" t="s">
        <v>41</v>
      </c>
      <c r="B193" s="70"/>
      <c r="C193" s="64"/>
      <c r="D193" s="64"/>
      <c r="E193" s="64"/>
      <c r="F193" s="19"/>
      <c r="G193" s="19"/>
    </row>
    <row r="194" spans="1:7" ht="15.75">
      <c r="A194" s="71" t="s">
        <v>189</v>
      </c>
      <c r="B194" s="70" t="s">
        <v>14</v>
      </c>
      <c r="C194" s="64"/>
      <c r="D194" s="64"/>
      <c r="E194" s="64"/>
      <c r="F194" s="19"/>
      <c r="G194" s="19"/>
    </row>
    <row r="195" spans="1:7" ht="15.75">
      <c r="A195" s="71" t="s">
        <v>185</v>
      </c>
      <c r="B195" s="70" t="s">
        <v>14</v>
      </c>
      <c r="C195" s="64"/>
      <c r="D195" s="64"/>
      <c r="E195" s="64"/>
      <c r="F195" s="19"/>
      <c r="G195" s="19"/>
    </row>
    <row r="196" spans="1:7" ht="15.75">
      <c r="A196" s="71" t="s">
        <v>186</v>
      </c>
      <c r="B196" s="70" t="s">
        <v>14</v>
      </c>
      <c r="C196" s="64"/>
      <c r="D196" s="64"/>
      <c r="E196" s="64"/>
      <c r="F196" s="19"/>
      <c r="G196" s="19"/>
    </row>
    <row r="197" spans="1:7" ht="15.75">
      <c r="A197" s="71" t="s">
        <v>187</v>
      </c>
      <c r="B197" s="70"/>
      <c r="C197" s="64"/>
      <c r="D197" s="64"/>
      <c r="E197" s="64"/>
      <c r="F197" s="19"/>
      <c r="G197" s="19"/>
    </row>
    <row r="198" spans="1:7" ht="31.5">
      <c r="A198" s="69" t="s">
        <v>54</v>
      </c>
      <c r="B198" s="70"/>
      <c r="C198" s="64"/>
      <c r="D198" s="64"/>
      <c r="E198" s="64"/>
      <c r="F198" s="19"/>
      <c r="G198" s="19"/>
    </row>
    <row r="199" spans="1:7" ht="15.75">
      <c r="A199" s="67" t="s">
        <v>43</v>
      </c>
      <c r="B199" s="70" t="s">
        <v>14</v>
      </c>
      <c r="C199" s="64"/>
      <c r="D199" s="64"/>
      <c r="E199" s="64"/>
      <c r="F199" s="19"/>
      <c r="G199" s="19"/>
    </row>
    <row r="200" spans="1:7" ht="15.75">
      <c r="A200" s="71" t="s">
        <v>41</v>
      </c>
      <c r="B200" s="70"/>
      <c r="C200" s="64"/>
      <c r="D200" s="64"/>
      <c r="E200" s="64"/>
      <c r="F200" s="19"/>
      <c r="G200" s="19"/>
    </row>
    <row r="201" spans="1:7" ht="15.75">
      <c r="A201" s="71" t="s">
        <v>189</v>
      </c>
      <c r="B201" s="70" t="s">
        <v>14</v>
      </c>
      <c r="C201" s="64"/>
      <c r="D201" s="64"/>
      <c r="E201" s="64"/>
      <c r="F201" s="19"/>
      <c r="G201" s="19"/>
    </row>
    <row r="202" spans="1:7" ht="15.75">
      <c r="A202" s="71" t="s">
        <v>184</v>
      </c>
      <c r="B202" s="70" t="s">
        <v>14</v>
      </c>
      <c r="C202" s="64"/>
      <c r="D202" s="64"/>
      <c r="E202" s="64"/>
      <c r="F202" s="19"/>
      <c r="G202" s="19"/>
    </row>
    <row r="203" spans="1:7" ht="15.75">
      <c r="A203" s="71" t="s">
        <v>185</v>
      </c>
      <c r="B203" s="70" t="s">
        <v>14</v>
      </c>
      <c r="C203" s="64"/>
      <c r="D203" s="64"/>
      <c r="E203" s="64"/>
      <c r="F203" s="19"/>
      <c r="G203" s="19"/>
    </row>
    <row r="204" spans="1:7" ht="15.75">
      <c r="A204" s="71" t="s">
        <v>250</v>
      </c>
      <c r="B204" s="70" t="s">
        <v>14</v>
      </c>
      <c r="C204" s="64"/>
      <c r="D204" s="64"/>
      <c r="E204" s="64"/>
      <c r="F204" s="19"/>
      <c r="G204" s="19"/>
    </row>
    <row r="205" spans="1:7" ht="15.75">
      <c r="A205" s="71" t="s">
        <v>186</v>
      </c>
      <c r="B205" s="70" t="s">
        <v>14</v>
      </c>
      <c r="C205" s="64"/>
      <c r="D205" s="64"/>
      <c r="E205" s="64"/>
      <c r="F205" s="19"/>
      <c r="G205" s="19"/>
    </row>
    <row r="206" spans="1:7" ht="15.75">
      <c r="A206" s="71" t="s">
        <v>187</v>
      </c>
      <c r="B206" s="70" t="s">
        <v>14</v>
      </c>
      <c r="C206" s="64"/>
      <c r="D206" s="64"/>
      <c r="E206" s="64"/>
      <c r="F206" s="19"/>
      <c r="G206" s="19"/>
    </row>
    <row r="207" spans="1:7" ht="47.25">
      <c r="A207" s="62" t="s">
        <v>212</v>
      </c>
      <c r="B207" s="70" t="s">
        <v>148</v>
      </c>
      <c r="C207" s="64"/>
      <c r="D207" s="64"/>
      <c r="E207" s="64"/>
      <c r="F207" s="19"/>
      <c r="G207" s="19"/>
    </row>
    <row r="208" spans="1:7" ht="47.25">
      <c r="A208" s="62" t="s">
        <v>177</v>
      </c>
      <c r="B208" s="70" t="s">
        <v>148</v>
      </c>
      <c r="C208" s="64"/>
      <c r="D208" s="64"/>
      <c r="E208" s="64"/>
      <c r="F208" s="19"/>
      <c r="G208" s="19"/>
    </row>
    <row r="209" spans="1:7" ht="47.25">
      <c r="A209" s="62" t="s">
        <v>178</v>
      </c>
      <c r="B209" s="70" t="s">
        <v>149</v>
      </c>
      <c r="C209" s="64"/>
      <c r="D209" s="64"/>
      <c r="E209" s="64"/>
      <c r="F209" s="19"/>
      <c r="G209" s="19"/>
    </row>
    <row r="210" spans="1:7" ht="47.25">
      <c r="A210" s="62" t="s">
        <v>179</v>
      </c>
      <c r="B210" s="70"/>
      <c r="C210" s="64"/>
      <c r="D210" s="64"/>
      <c r="E210" s="64"/>
      <c r="F210" s="19"/>
      <c r="G210" s="19"/>
    </row>
    <row r="211" spans="1:7" ht="15.75">
      <c r="A211" s="73" t="s">
        <v>153</v>
      </c>
      <c r="B211" s="70" t="s">
        <v>152</v>
      </c>
      <c r="C211" s="64"/>
      <c r="D211" s="64"/>
      <c r="E211" s="64"/>
      <c r="F211" s="19"/>
      <c r="G211" s="19"/>
    </row>
    <row r="212" spans="1:7" ht="15.75">
      <c r="A212" s="73" t="s">
        <v>150</v>
      </c>
      <c r="B212" s="70" t="s">
        <v>152</v>
      </c>
      <c r="C212" s="64"/>
      <c r="D212" s="64"/>
      <c r="E212" s="64"/>
      <c r="F212" s="19"/>
      <c r="G212" s="19"/>
    </row>
    <row r="213" spans="1:7" ht="15.75">
      <c r="A213" s="73" t="s">
        <v>151</v>
      </c>
      <c r="B213" s="70" t="s">
        <v>152</v>
      </c>
      <c r="C213" s="64"/>
      <c r="D213" s="64"/>
      <c r="E213" s="64"/>
      <c r="F213" s="19"/>
      <c r="G213" s="19"/>
    </row>
    <row r="214" spans="1:7" ht="15.75">
      <c r="A214" s="71"/>
      <c r="B214" s="70"/>
      <c r="C214" s="64"/>
      <c r="D214" s="64"/>
      <c r="E214" s="64"/>
      <c r="F214" s="19"/>
      <c r="G214" s="19"/>
    </row>
    <row r="215" spans="1:7" ht="31.5">
      <c r="A215" s="62" t="s">
        <v>61</v>
      </c>
      <c r="B215" s="70"/>
      <c r="C215" s="64"/>
      <c r="D215" s="64"/>
      <c r="E215" s="64"/>
      <c r="F215" s="19"/>
      <c r="G215" s="19"/>
    </row>
    <row r="216" spans="1:7" ht="15.75">
      <c r="A216" s="71" t="s">
        <v>63</v>
      </c>
      <c r="B216" s="70" t="s">
        <v>62</v>
      </c>
      <c r="C216" s="64"/>
      <c r="D216" s="64"/>
      <c r="E216" s="64"/>
      <c r="F216" s="19"/>
      <c r="G216" s="19"/>
    </row>
    <row r="217" spans="1:7" ht="15.75">
      <c r="A217" s="75" t="s">
        <v>107</v>
      </c>
      <c r="B217" s="70"/>
      <c r="C217" s="64"/>
      <c r="D217" s="64"/>
      <c r="E217" s="64"/>
      <c r="F217" s="19"/>
      <c r="G217" s="19"/>
    </row>
    <row r="218" spans="1:7" ht="15.75">
      <c r="A218" s="19"/>
      <c r="B218" s="70"/>
      <c r="C218" s="64"/>
      <c r="D218" s="64"/>
      <c r="E218" s="64"/>
      <c r="F218" s="19"/>
      <c r="G218" s="19"/>
    </row>
    <row r="219" spans="1:7" ht="15.75">
      <c r="A219" s="19"/>
      <c r="B219" s="70"/>
      <c r="C219" s="64"/>
      <c r="D219" s="64"/>
      <c r="E219" s="64"/>
      <c r="F219" s="19"/>
      <c r="G219" s="19"/>
    </row>
    <row r="220" spans="1:7" ht="15.75">
      <c r="A220" s="19"/>
      <c r="B220" s="70"/>
      <c r="C220" s="64"/>
      <c r="D220" s="64"/>
      <c r="E220" s="64"/>
      <c r="F220" s="19"/>
      <c r="G220" s="19"/>
    </row>
    <row r="221" spans="1:7" ht="15.75">
      <c r="A221" s="196" t="s">
        <v>65</v>
      </c>
      <c r="B221" s="196"/>
      <c r="C221" s="196"/>
      <c r="D221" s="196"/>
      <c r="E221" s="196"/>
      <c r="F221" s="196"/>
      <c r="G221" s="196"/>
    </row>
    <row r="222" spans="1:7" ht="91.5" customHeight="1">
      <c r="A222" s="62" t="s">
        <v>159</v>
      </c>
      <c r="B222" s="76" t="s">
        <v>50</v>
      </c>
      <c r="C222" s="46">
        <v>734911</v>
      </c>
      <c r="D222" s="46">
        <f>D223+D224</f>
        <v>706997</v>
      </c>
      <c r="E222" s="46">
        <f>E223+E224</f>
        <v>704093.1</v>
      </c>
      <c r="F222" s="46">
        <f>F223+F224</f>
        <v>835710</v>
      </c>
      <c r="G222" s="46">
        <f>G223+G224</f>
        <v>921050</v>
      </c>
    </row>
    <row r="223" spans="1:7" ht="35.25" customHeight="1">
      <c r="A223" s="77" t="s">
        <v>108</v>
      </c>
      <c r="B223" s="76" t="s">
        <v>50</v>
      </c>
      <c r="C223" s="46">
        <v>9460</v>
      </c>
      <c r="D223" s="46">
        <v>10200</v>
      </c>
      <c r="E223" s="46">
        <v>11100</v>
      </c>
      <c r="F223" s="45">
        <v>12000</v>
      </c>
      <c r="G223" s="45">
        <v>12900</v>
      </c>
    </row>
    <row r="224" spans="1:7" ht="68.25" customHeight="1">
      <c r="A224" s="68" t="s">
        <v>160</v>
      </c>
      <c r="B224" s="76" t="s">
        <v>50</v>
      </c>
      <c r="C224" s="46">
        <f>C226+C228+C229+C230+C231+C233+C239+C241+C243+C245+C247+C249+C251+C253+C255</f>
        <v>725451</v>
      </c>
      <c r="D224" s="46">
        <f>D226+D228+D229+D230+D231+D233+D235+D237+D239+D241+D243+D245+D247+D249+D251+D253+D255+D257</f>
        <v>696797</v>
      </c>
      <c r="E224" s="46">
        <f>E226+E228+E229+E230+E231+E233+E235+E237+E239+E241+E243+E245+E247+E249+E251+E253+E255+E257</f>
        <v>692993.1</v>
      </c>
      <c r="F224" s="46">
        <f>F226+F228+F229+F230+F231+F233+F235+F237+F239+F241+F243+F245+F247+F249+F251+F253+F255+F257</f>
        <v>823710</v>
      </c>
      <c r="G224" s="46">
        <f>G226+G228+G229+G230+G231+G233+G235+G237+G239+G241+G243+G245+G247+G249+G251+G253+G255+G257</f>
        <v>908150</v>
      </c>
    </row>
    <row r="225" spans="1:7" ht="30" customHeight="1">
      <c r="A225" s="78" t="s">
        <v>261</v>
      </c>
      <c r="B225" s="70"/>
      <c r="C225" s="46"/>
      <c r="D225" s="46"/>
      <c r="E225" s="46"/>
      <c r="F225" s="45"/>
      <c r="G225" s="45"/>
    </row>
    <row r="226" spans="1:7" ht="48" customHeight="1">
      <c r="A226" s="115" t="s">
        <v>221</v>
      </c>
      <c r="B226" s="76" t="s">
        <v>50</v>
      </c>
      <c r="C226" s="46">
        <v>14420</v>
      </c>
      <c r="D226" s="46">
        <v>14500</v>
      </c>
      <c r="E226" s="46">
        <v>14550</v>
      </c>
      <c r="F226" s="45">
        <v>14700</v>
      </c>
      <c r="G226" s="45">
        <v>15000</v>
      </c>
    </row>
    <row r="227" spans="1:7" ht="15.75">
      <c r="A227" s="19"/>
      <c r="B227" s="76"/>
      <c r="C227" s="46"/>
      <c r="D227" s="46"/>
      <c r="E227" s="46"/>
      <c r="F227" s="45"/>
      <c r="G227" s="45"/>
    </row>
    <row r="228" spans="1:7" ht="20.25" customHeight="1">
      <c r="A228" s="115" t="s">
        <v>222</v>
      </c>
      <c r="B228" s="76" t="s">
        <v>50</v>
      </c>
      <c r="C228" s="46">
        <v>307992</v>
      </c>
      <c r="D228" s="46">
        <v>448023</v>
      </c>
      <c r="E228" s="46">
        <v>558447</v>
      </c>
      <c r="F228" s="46">
        <v>567294</v>
      </c>
      <c r="G228" s="46">
        <v>450475</v>
      </c>
    </row>
    <row r="229" spans="1:7" ht="61.5" customHeight="1">
      <c r="A229" s="115" t="s">
        <v>237</v>
      </c>
      <c r="B229" s="70" t="s">
        <v>50</v>
      </c>
      <c r="C229" s="46">
        <v>19122</v>
      </c>
      <c r="D229" s="46">
        <v>19200</v>
      </c>
      <c r="E229" s="46">
        <v>19150</v>
      </c>
      <c r="F229" s="45">
        <v>19170</v>
      </c>
      <c r="G229" s="45">
        <v>19200</v>
      </c>
    </row>
    <row r="230" spans="1:7" ht="66" customHeight="1">
      <c r="A230" s="116" t="s">
        <v>236</v>
      </c>
      <c r="B230" s="76" t="s">
        <v>50</v>
      </c>
      <c r="C230" s="46">
        <v>1020</v>
      </c>
      <c r="D230" s="46">
        <v>5530</v>
      </c>
      <c r="E230" s="46">
        <v>1130</v>
      </c>
      <c r="F230" s="45">
        <v>1200</v>
      </c>
      <c r="G230" s="45">
        <v>1215</v>
      </c>
    </row>
    <row r="231" spans="1:7" ht="15.75">
      <c r="A231" s="115" t="s">
        <v>223</v>
      </c>
      <c r="B231" s="70" t="s">
        <v>50</v>
      </c>
      <c r="C231" s="46">
        <v>350</v>
      </c>
      <c r="D231" s="46">
        <v>470</v>
      </c>
      <c r="E231" s="46">
        <v>500</v>
      </c>
      <c r="F231" s="45">
        <v>520</v>
      </c>
      <c r="G231" s="45">
        <v>550</v>
      </c>
    </row>
    <row r="232" spans="1:7" ht="15.75">
      <c r="A232" s="19"/>
      <c r="B232" s="70"/>
      <c r="C232" s="46"/>
      <c r="D232" s="46"/>
      <c r="E232" s="46"/>
      <c r="F232" s="45"/>
      <c r="G232" s="45"/>
    </row>
    <row r="233" spans="1:7" ht="63">
      <c r="A233" s="115" t="s">
        <v>224</v>
      </c>
      <c r="B233" s="70" t="s">
        <v>50</v>
      </c>
      <c r="C233" s="46">
        <v>51399</v>
      </c>
      <c r="D233" s="46">
        <v>50000</v>
      </c>
      <c r="E233" s="46">
        <v>25000</v>
      </c>
      <c r="F233" s="45">
        <v>27000</v>
      </c>
      <c r="G233" s="45">
        <v>30000</v>
      </c>
    </row>
    <row r="234" spans="1:7" ht="15.75">
      <c r="A234" s="19"/>
      <c r="B234" s="70"/>
      <c r="C234" s="46"/>
      <c r="D234" s="46"/>
      <c r="E234" s="46"/>
      <c r="F234" s="45"/>
      <c r="G234" s="45"/>
    </row>
    <row r="235" spans="1:7" ht="48" customHeight="1">
      <c r="A235" s="116" t="s">
        <v>226</v>
      </c>
      <c r="B235" s="70" t="s">
        <v>50</v>
      </c>
      <c r="C235" s="46"/>
      <c r="D235" s="46"/>
      <c r="E235" s="46"/>
      <c r="F235" s="45"/>
      <c r="G235" s="45"/>
    </row>
    <row r="236" spans="1:7" ht="15.75">
      <c r="A236" s="19"/>
      <c r="B236" s="70"/>
      <c r="C236" s="46"/>
      <c r="D236" s="46"/>
      <c r="E236" s="46"/>
      <c r="F236" s="45"/>
      <c r="G236" s="45"/>
    </row>
    <row r="237" spans="1:7" ht="35.25" customHeight="1">
      <c r="A237" s="115" t="s">
        <v>225</v>
      </c>
      <c r="B237" s="70" t="s">
        <v>50</v>
      </c>
      <c r="C237" s="46"/>
      <c r="D237" s="46"/>
      <c r="E237" s="46"/>
      <c r="F237" s="45"/>
      <c r="G237" s="45"/>
    </row>
    <row r="238" spans="1:7" ht="15.75">
      <c r="A238" s="19"/>
      <c r="B238" s="70"/>
      <c r="C238" s="46"/>
      <c r="D238" s="46"/>
      <c r="E238" s="46"/>
      <c r="F238" s="45"/>
      <c r="G238" s="45"/>
    </row>
    <row r="239" spans="1:7" ht="31.5">
      <c r="A239" s="115" t="s">
        <v>227</v>
      </c>
      <c r="B239" s="70" t="s">
        <v>50</v>
      </c>
      <c r="C239" s="46">
        <v>400</v>
      </c>
      <c r="D239" s="46">
        <v>429</v>
      </c>
      <c r="E239" s="46">
        <v>465</v>
      </c>
      <c r="F239" s="45">
        <v>505</v>
      </c>
      <c r="G239" s="45">
        <v>510</v>
      </c>
    </row>
    <row r="240" spans="1:7" ht="15.75">
      <c r="A240" s="19"/>
      <c r="B240" s="70"/>
      <c r="C240" s="46"/>
      <c r="D240" s="46"/>
      <c r="E240" s="46"/>
      <c r="F240" s="45"/>
      <c r="G240" s="45"/>
    </row>
    <row r="241" spans="1:7" ht="31.5">
      <c r="A241" s="117" t="s">
        <v>228</v>
      </c>
      <c r="B241" s="80" t="s">
        <v>50</v>
      </c>
      <c r="C241" s="46">
        <v>300</v>
      </c>
      <c r="D241" s="46">
        <v>305</v>
      </c>
      <c r="E241" s="46">
        <v>310</v>
      </c>
      <c r="F241" s="45">
        <v>315</v>
      </c>
      <c r="G241" s="45">
        <v>320</v>
      </c>
    </row>
    <row r="242" spans="1:7" ht="15.75">
      <c r="A242" s="66"/>
      <c r="B242" s="80"/>
      <c r="C242" s="46"/>
      <c r="D242" s="46"/>
      <c r="E242" s="46"/>
      <c r="F242" s="45"/>
      <c r="G242" s="45"/>
    </row>
    <row r="243" spans="1:7" ht="30.75" customHeight="1">
      <c r="A243" s="118" t="s">
        <v>229</v>
      </c>
      <c r="B243" s="81" t="s">
        <v>50</v>
      </c>
      <c r="C243" s="46">
        <v>2700</v>
      </c>
      <c r="D243" s="46">
        <v>1925</v>
      </c>
      <c r="E243" s="46">
        <v>1500</v>
      </c>
      <c r="F243" s="45">
        <v>1100</v>
      </c>
      <c r="G243" s="45">
        <v>1100</v>
      </c>
    </row>
    <row r="244" spans="1:7" ht="15.75">
      <c r="A244" s="2"/>
      <c r="B244" s="81"/>
      <c r="C244" s="47"/>
      <c r="D244" s="47"/>
      <c r="E244" s="47"/>
      <c r="F244" s="48"/>
      <c r="G244" s="48"/>
    </row>
    <row r="245" spans="1:7" ht="47.25">
      <c r="A245" s="117" t="s">
        <v>238</v>
      </c>
      <c r="B245" s="81" t="s">
        <v>50</v>
      </c>
      <c r="C245" s="47">
        <v>1098</v>
      </c>
      <c r="D245" s="47">
        <v>1100</v>
      </c>
      <c r="E245" s="47">
        <v>1185</v>
      </c>
      <c r="F245" s="48">
        <v>1250</v>
      </c>
      <c r="G245" s="48">
        <v>1500</v>
      </c>
    </row>
    <row r="246" spans="1:7" ht="15.75">
      <c r="A246" s="66"/>
      <c r="B246" s="81"/>
      <c r="C246" s="47"/>
      <c r="D246" s="47"/>
      <c r="E246" s="47"/>
      <c r="F246" s="48"/>
      <c r="G246" s="48"/>
    </row>
    <row r="247" spans="1:7" ht="63">
      <c r="A247" s="118" t="s">
        <v>230</v>
      </c>
      <c r="B247" s="81" t="s">
        <v>50</v>
      </c>
      <c r="C247" s="47">
        <v>425</v>
      </c>
      <c r="D247" s="47">
        <v>450</v>
      </c>
      <c r="E247" s="47">
        <v>470</v>
      </c>
      <c r="F247" s="48">
        <v>475</v>
      </c>
      <c r="G247" s="48">
        <v>480</v>
      </c>
    </row>
    <row r="248" spans="1:7" ht="15.75">
      <c r="A248" s="66"/>
      <c r="B248" s="81"/>
      <c r="C248" s="47"/>
      <c r="D248" s="47"/>
      <c r="E248" s="47"/>
      <c r="F248" s="48"/>
      <c r="G248" s="48"/>
    </row>
    <row r="249" spans="1:7" ht="63" customHeight="1">
      <c r="A249" s="117" t="s">
        <v>231</v>
      </c>
      <c r="B249" s="81" t="s">
        <v>50</v>
      </c>
      <c r="C249" s="47">
        <v>280435</v>
      </c>
      <c r="D249" s="46">
        <v>130265</v>
      </c>
      <c r="E249" s="111">
        <v>44396.1</v>
      </c>
      <c r="F249" s="45">
        <v>163546</v>
      </c>
      <c r="G249" s="48">
        <v>360000</v>
      </c>
    </row>
    <row r="250" spans="1:7" ht="15.75">
      <c r="A250" s="66"/>
      <c r="B250" s="81"/>
      <c r="C250" s="47"/>
      <c r="D250" s="47"/>
      <c r="E250" s="47"/>
      <c r="F250" s="48"/>
      <c r="G250" s="48"/>
    </row>
    <row r="251" spans="1:7" ht="15.75">
      <c r="A251" s="118" t="s">
        <v>232</v>
      </c>
      <c r="B251" s="81" t="s">
        <v>50</v>
      </c>
      <c r="C251" s="47">
        <v>11683</v>
      </c>
      <c r="D251" s="47">
        <v>6100</v>
      </c>
      <c r="E251" s="47">
        <v>6590</v>
      </c>
      <c r="F251" s="48">
        <v>7135</v>
      </c>
      <c r="G251" s="48">
        <v>8000</v>
      </c>
    </row>
    <row r="252" spans="1:7" ht="15.75">
      <c r="A252" s="66"/>
      <c r="B252" s="81"/>
      <c r="C252" s="47"/>
      <c r="D252" s="47"/>
      <c r="E252" s="47"/>
      <c r="F252" s="48"/>
      <c r="G252" s="48"/>
    </row>
    <row r="253" spans="1:7" ht="54.75" customHeight="1">
      <c r="A253" s="118" t="s">
        <v>233</v>
      </c>
      <c r="B253" s="81" t="s">
        <v>50</v>
      </c>
      <c r="C253" s="47">
        <v>32916</v>
      </c>
      <c r="D253" s="47">
        <v>17000</v>
      </c>
      <c r="E253" s="47">
        <v>17500</v>
      </c>
      <c r="F253" s="48">
        <v>17600</v>
      </c>
      <c r="G253" s="48">
        <v>17700</v>
      </c>
    </row>
    <row r="254" spans="1:7" ht="15.75">
      <c r="A254" s="66"/>
      <c r="B254" s="81"/>
      <c r="C254" s="47"/>
      <c r="D254" s="47"/>
      <c r="E254" s="47"/>
      <c r="F254" s="48"/>
      <c r="G254" s="48"/>
    </row>
    <row r="255" spans="1:7" ht="48" customHeight="1">
      <c r="A255" s="118" t="s">
        <v>234</v>
      </c>
      <c r="B255" s="81" t="s">
        <v>50</v>
      </c>
      <c r="C255" s="47">
        <v>1191</v>
      </c>
      <c r="D255" s="47">
        <v>1500</v>
      </c>
      <c r="E255" s="47">
        <v>1800</v>
      </c>
      <c r="F255" s="48">
        <v>1900</v>
      </c>
      <c r="G255" s="48">
        <v>2100</v>
      </c>
    </row>
    <row r="256" spans="1:7" ht="15.75">
      <c r="A256" s="66"/>
      <c r="B256" s="80"/>
      <c r="C256" s="47"/>
      <c r="D256" s="47"/>
      <c r="E256" s="47"/>
      <c r="F256" s="48"/>
      <c r="G256" s="48"/>
    </row>
    <row r="257" spans="1:7" ht="31.5">
      <c r="A257" s="117" t="s">
        <v>235</v>
      </c>
      <c r="B257" s="81" t="s">
        <v>50</v>
      </c>
      <c r="C257" s="47"/>
      <c r="D257" s="47"/>
      <c r="E257" s="47"/>
      <c r="F257" s="48"/>
      <c r="G257" s="48"/>
    </row>
    <row r="258" spans="1:7" ht="15.75">
      <c r="A258" s="66"/>
      <c r="B258" s="80"/>
      <c r="C258" s="47"/>
      <c r="D258" s="47"/>
      <c r="E258" s="47"/>
      <c r="F258" s="48"/>
      <c r="G258" s="48"/>
    </row>
    <row r="259" spans="1:7" ht="78.75">
      <c r="A259" s="82" t="s">
        <v>161</v>
      </c>
      <c r="B259" s="83"/>
      <c r="C259" s="47">
        <f>C260+C261</f>
        <v>725451</v>
      </c>
      <c r="D259" s="47">
        <f>D260+D261</f>
        <v>696797.1</v>
      </c>
      <c r="E259" s="47">
        <f>E260+E261</f>
        <v>692993.1</v>
      </c>
      <c r="F259" s="47">
        <f>F260+F261</f>
        <v>823710</v>
      </c>
      <c r="G259" s="47">
        <f>G260+G261</f>
        <v>908150</v>
      </c>
    </row>
    <row r="260" spans="1:7" ht="31.5">
      <c r="A260" s="84" t="s">
        <v>137</v>
      </c>
      <c r="B260" s="81" t="s">
        <v>50</v>
      </c>
      <c r="C260" s="47">
        <v>397650</v>
      </c>
      <c r="D260" s="47">
        <v>541932</v>
      </c>
      <c r="E260" s="47">
        <v>622707</v>
      </c>
      <c r="F260" s="48">
        <v>633529</v>
      </c>
      <c r="G260" s="48">
        <v>520350</v>
      </c>
    </row>
    <row r="261" spans="1:7" ht="15.75">
      <c r="A261" s="84" t="s">
        <v>162</v>
      </c>
      <c r="B261" s="80" t="s">
        <v>50</v>
      </c>
      <c r="C261" s="47">
        <v>327801</v>
      </c>
      <c r="D261" s="47">
        <f>D265+D270+D271</f>
        <v>154865.1</v>
      </c>
      <c r="E261" s="47">
        <f>E265+E270+E271</f>
        <v>70286.1</v>
      </c>
      <c r="F261" s="47">
        <f>F265+F270+F271</f>
        <v>190181</v>
      </c>
      <c r="G261" s="47">
        <f>G265+G270+G271</f>
        <v>387800</v>
      </c>
    </row>
    <row r="262" spans="1:7" ht="15.75">
      <c r="A262" s="85" t="s">
        <v>17</v>
      </c>
      <c r="B262" s="80"/>
      <c r="C262" s="47"/>
      <c r="D262" s="47"/>
      <c r="E262" s="47"/>
      <c r="F262" s="48"/>
      <c r="G262" s="48"/>
    </row>
    <row r="263" spans="1:10" ht="15.75">
      <c r="A263" s="86" t="s">
        <v>164</v>
      </c>
      <c r="B263" s="80" t="s">
        <v>50</v>
      </c>
      <c r="C263" s="47"/>
      <c r="D263" s="47"/>
      <c r="E263" s="47"/>
      <c r="F263" s="48"/>
      <c r="G263" s="48"/>
      <c r="J263" s="1" t="s">
        <v>175</v>
      </c>
    </row>
    <row r="264" spans="1:7" ht="31.5">
      <c r="A264" s="86" t="s">
        <v>174</v>
      </c>
      <c r="B264" s="80" t="s">
        <v>50</v>
      </c>
      <c r="C264" s="47"/>
      <c r="D264" s="47"/>
      <c r="E264" s="47"/>
      <c r="F264" s="48"/>
      <c r="G264" s="48"/>
    </row>
    <row r="265" spans="1:7" ht="15.75">
      <c r="A265" s="86" t="s">
        <v>165</v>
      </c>
      <c r="B265" s="80" t="s">
        <v>50</v>
      </c>
      <c r="C265" s="47">
        <f>C267+C268+C269</f>
        <v>315672</v>
      </c>
      <c r="D265" s="47">
        <f>D267+D268+D269</f>
        <v>154865.1</v>
      </c>
      <c r="E265" s="171">
        <f>E268+E269</f>
        <v>70286.1</v>
      </c>
      <c r="F265" s="171">
        <f>F268+F269</f>
        <v>190181</v>
      </c>
      <c r="G265" s="47">
        <f>G267+G268+G269</f>
        <v>387800</v>
      </c>
    </row>
    <row r="266" spans="1:7" ht="15.75">
      <c r="A266" s="85" t="s">
        <v>163</v>
      </c>
      <c r="B266" s="80" t="s">
        <v>50</v>
      </c>
      <c r="C266" s="47"/>
      <c r="D266" s="47"/>
      <c r="E266" s="47"/>
      <c r="F266" s="48"/>
      <c r="G266" s="48"/>
    </row>
    <row r="267" spans="1:7" ht="15.75">
      <c r="A267" s="87" t="s">
        <v>166</v>
      </c>
      <c r="B267" s="80" t="s">
        <v>50</v>
      </c>
      <c r="C267" s="47">
        <v>62799</v>
      </c>
      <c r="D267" s="171">
        <v>23961.5</v>
      </c>
      <c r="E267" s="47"/>
      <c r="F267" s="48"/>
      <c r="G267" s="48"/>
    </row>
    <row r="268" spans="1:7" ht="15.75">
      <c r="A268" s="87" t="s">
        <v>167</v>
      </c>
      <c r="B268" s="80" t="s">
        <v>50</v>
      </c>
      <c r="C268" s="47">
        <v>237367</v>
      </c>
      <c r="D268" s="47">
        <v>118794</v>
      </c>
      <c r="E268" s="171">
        <v>69436.1</v>
      </c>
      <c r="F268" s="171">
        <v>190181</v>
      </c>
      <c r="G268" s="48">
        <v>369800</v>
      </c>
    </row>
    <row r="269" spans="1:7" ht="15.75">
      <c r="A269" s="87" t="s">
        <v>168</v>
      </c>
      <c r="B269" s="80" t="s">
        <v>50</v>
      </c>
      <c r="C269" s="47">
        <v>15506</v>
      </c>
      <c r="D269" s="171">
        <v>12109.6</v>
      </c>
      <c r="E269" s="47">
        <v>850</v>
      </c>
      <c r="F269" s="48"/>
      <c r="G269" s="48">
        <v>18000</v>
      </c>
    </row>
    <row r="270" spans="1:7" ht="15.75">
      <c r="A270" s="86" t="s">
        <v>169</v>
      </c>
      <c r="B270" s="80" t="s">
        <v>50</v>
      </c>
      <c r="C270" s="47">
        <v>5654</v>
      </c>
      <c r="D270" s="47"/>
      <c r="E270" s="47"/>
      <c r="F270" s="48"/>
      <c r="G270" s="48"/>
    </row>
    <row r="271" spans="1:7" ht="15.75">
      <c r="A271" s="86" t="s">
        <v>170</v>
      </c>
      <c r="B271" s="80" t="s">
        <v>50</v>
      </c>
      <c r="C271" s="47">
        <v>6475</v>
      </c>
      <c r="D271" s="47"/>
      <c r="E271" s="47"/>
      <c r="F271" s="48"/>
      <c r="G271" s="48"/>
    </row>
    <row r="272" spans="1:7" ht="15.75">
      <c r="A272" s="86"/>
      <c r="B272" s="80"/>
      <c r="C272" s="47"/>
      <c r="D272" s="47"/>
      <c r="E272" s="47"/>
      <c r="F272" s="48"/>
      <c r="G272" s="48"/>
    </row>
    <row r="273" spans="1:7" ht="47.25" customHeight="1">
      <c r="A273" s="88" t="s">
        <v>192</v>
      </c>
      <c r="B273" s="81" t="s">
        <v>50</v>
      </c>
      <c r="C273" s="46">
        <v>184174</v>
      </c>
      <c r="D273" s="46">
        <v>160397</v>
      </c>
      <c r="E273" s="46">
        <v>140588</v>
      </c>
      <c r="F273" s="45">
        <v>200588</v>
      </c>
      <c r="G273" s="45">
        <v>360000</v>
      </c>
    </row>
    <row r="274" spans="1:7" ht="34.5" customHeight="1">
      <c r="A274" s="89" t="s">
        <v>213</v>
      </c>
      <c r="B274" s="9"/>
      <c r="C274" s="47"/>
      <c r="D274" s="47"/>
      <c r="E274" s="47"/>
      <c r="F274" s="48"/>
      <c r="G274" s="48"/>
    </row>
    <row r="275" spans="1:7" ht="15.75">
      <c r="A275" s="119"/>
      <c r="B275" s="81"/>
      <c r="C275" s="46"/>
      <c r="D275" s="46"/>
      <c r="E275" s="46"/>
      <c r="F275" s="45"/>
      <c r="G275" s="45"/>
    </row>
    <row r="276" spans="1:7" ht="31.5">
      <c r="A276" s="88" t="s">
        <v>66</v>
      </c>
      <c r="B276" s="80"/>
      <c r="C276" s="46"/>
      <c r="D276" s="46"/>
      <c r="E276" s="46"/>
      <c r="F276" s="45"/>
      <c r="G276" s="45"/>
    </row>
    <row r="277" spans="1:7" ht="15.75">
      <c r="A277" s="84" t="s">
        <v>67</v>
      </c>
      <c r="B277" s="181" t="s">
        <v>193</v>
      </c>
      <c r="C277" s="46"/>
      <c r="D277" s="182"/>
      <c r="E277" s="46">
        <v>56</v>
      </c>
      <c r="F277" s="45"/>
      <c r="G277" s="45"/>
    </row>
    <row r="278" spans="1:7" ht="15.75">
      <c r="A278" s="84" t="s">
        <v>68</v>
      </c>
      <c r="B278" s="80" t="s">
        <v>85</v>
      </c>
      <c r="C278" s="47"/>
      <c r="D278" s="47"/>
      <c r="E278" s="47"/>
      <c r="F278" s="48"/>
      <c r="G278" s="48"/>
    </row>
    <row r="279" spans="1:7" ht="15.75">
      <c r="A279" s="84" t="s">
        <v>69</v>
      </c>
      <c r="B279" s="80" t="s">
        <v>85</v>
      </c>
      <c r="C279" s="47"/>
      <c r="D279" s="47"/>
      <c r="E279" s="47"/>
      <c r="F279" s="48"/>
      <c r="G279" s="48"/>
    </row>
    <row r="280" spans="1:7" ht="15.75">
      <c r="A280" s="84" t="s">
        <v>70</v>
      </c>
      <c r="B280" s="80" t="s">
        <v>64</v>
      </c>
      <c r="C280" s="47"/>
      <c r="D280" s="47"/>
      <c r="E280" s="47"/>
      <c r="F280" s="48"/>
      <c r="G280" s="48"/>
    </row>
    <row r="281" spans="1:7" ht="15.75">
      <c r="A281" s="84" t="s">
        <v>71</v>
      </c>
      <c r="B281" s="80" t="s">
        <v>86</v>
      </c>
      <c r="C281" s="47"/>
      <c r="D281" s="47"/>
      <c r="E281" s="47"/>
      <c r="F281" s="48"/>
      <c r="G281" s="48"/>
    </row>
    <row r="282" spans="1:7" ht="15.75">
      <c r="A282" s="84" t="s">
        <v>72</v>
      </c>
      <c r="B282" s="80" t="s">
        <v>86</v>
      </c>
      <c r="C282" s="47"/>
      <c r="D282" s="47"/>
      <c r="E282" s="47"/>
      <c r="F282" s="48"/>
      <c r="G282" s="48"/>
    </row>
    <row r="283" spans="1:7" ht="15.75">
      <c r="A283" s="84" t="s">
        <v>73</v>
      </c>
      <c r="B283" s="80" t="s">
        <v>87</v>
      </c>
      <c r="C283" s="47"/>
      <c r="D283" s="47"/>
      <c r="E283" s="47"/>
      <c r="F283" s="48"/>
      <c r="G283" s="48"/>
    </row>
    <row r="284" spans="1:7" ht="15.75">
      <c r="A284" s="84" t="s">
        <v>74</v>
      </c>
      <c r="B284" s="80" t="s">
        <v>88</v>
      </c>
      <c r="C284" s="47"/>
      <c r="D284" s="120">
        <v>0.335</v>
      </c>
      <c r="E284" s="47"/>
      <c r="F284" s="48"/>
      <c r="G284" s="48"/>
    </row>
    <row r="285" spans="1:7" ht="31.5">
      <c r="A285" s="90" t="s">
        <v>138</v>
      </c>
      <c r="B285" s="121" t="s">
        <v>139</v>
      </c>
      <c r="C285" s="47"/>
      <c r="D285" s="47"/>
      <c r="E285" s="47"/>
      <c r="F285" s="48"/>
      <c r="G285" s="48"/>
    </row>
    <row r="286" spans="1:7" ht="15.75">
      <c r="A286" s="84"/>
      <c r="B286" s="80"/>
      <c r="C286" s="47"/>
      <c r="D286" s="47"/>
      <c r="E286" s="47"/>
      <c r="F286" s="48"/>
      <c r="G286" s="48"/>
    </row>
    <row r="287" spans="1:7" ht="37.5" customHeight="1">
      <c r="A287" s="88" t="s">
        <v>75</v>
      </c>
      <c r="B287" s="80"/>
      <c r="C287" s="47"/>
      <c r="D287" s="47"/>
      <c r="E287" s="47"/>
      <c r="F287" s="48"/>
      <c r="G287" s="48"/>
    </row>
    <row r="288" spans="1:7" ht="15.75">
      <c r="A288" s="84"/>
      <c r="B288" s="80"/>
      <c r="C288" s="47"/>
      <c r="D288" s="47"/>
      <c r="E288" s="47"/>
      <c r="F288" s="48"/>
      <c r="G288" s="48"/>
    </row>
    <row r="289" spans="1:7" ht="15.75">
      <c r="A289" s="91" t="s">
        <v>76</v>
      </c>
      <c r="B289" s="80" t="s">
        <v>84</v>
      </c>
      <c r="C289" s="47">
        <v>8367</v>
      </c>
      <c r="D289" s="47">
        <v>20812</v>
      </c>
      <c r="E289" s="47">
        <v>6820</v>
      </c>
      <c r="F289" s="48">
        <v>7061</v>
      </c>
      <c r="G289" s="48">
        <v>4550</v>
      </c>
    </row>
    <row r="290" spans="1:7" ht="15.75">
      <c r="A290" s="84" t="s">
        <v>77</v>
      </c>
      <c r="B290" s="80"/>
      <c r="C290" s="47"/>
      <c r="D290" s="47"/>
      <c r="E290" s="47"/>
      <c r="F290" s="48"/>
      <c r="G290" s="48"/>
    </row>
    <row r="291" spans="1:7" ht="15.75">
      <c r="A291" s="84" t="s">
        <v>78</v>
      </c>
      <c r="B291" s="80" t="s">
        <v>84</v>
      </c>
      <c r="C291" s="47"/>
      <c r="D291" s="47"/>
      <c r="E291" s="47"/>
      <c r="F291" s="48"/>
      <c r="G291" s="48"/>
    </row>
    <row r="292" spans="1:7" ht="15.75">
      <c r="A292" s="84" t="s">
        <v>79</v>
      </c>
      <c r="B292" s="80" t="s">
        <v>84</v>
      </c>
      <c r="C292" s="47"/>
      <c r="D292" s="47"/>
      <c r="E292" s="47"/>
      <c r="F292" s="48"/>
      <c r="G292" s="48"/>
    </row>
    <row r="293" spans="1:7" ht="15.75">
      <c r="A293" s="84" t="s">
        <v>80</v>
      </c>
      <c r="B293" s="80" t="s">
        <v>84</v>
      </c>
      <c r="C293" s="47"/>
      <c r="D293" s="47"/>
      <c r="E293" s="47"/>
      <c r="F293" s="48"/>
      <c r="G293" s="48"/>
    </row>
    <row r="294" spans="1:7" ht="15.75">
      <c r="A294" s="84" t="s">
        <v>81</v>
      </c>
      <c r="B294" s="80" t="s">
        <v>84</v>
      </c>
      <c r="C294" s="47">
        <v>3022</v>
      </c>
      <c r="D294" s="47">
        <v>16212</v>
      </c>
      <c r="E294" s="47">
        <v>2240</v>
      </c>
      <c r="F294" s="48">
        <v>2511</v>
      </c>
      <c r="G294" s="48"/>
    </row>
    <row r="295" spans="1:7" ht="15.75">
      <c r="A295" s="84" t="s">
        <v>83</v>
      </c>
      <c r="B295" s="80" t="s">
        <v>84</v>
      </c>
      <c r="C295" s="47"/>
      <c r="D295" s="47"/>
      <c r="E295" s="47"/>
      <c r="F295" s="48"/>
      <c r="G295" s="48"/>
    </row>
    <row r="296" spans="1:7" ht="31.5">
      <c r="A296" s="84" t="s">
        <v>82</v>
      </c>
      <c r="B296" s="80" t="s">
        <v>84</v>
      </c>
      <c r="C296" s="47">
        <v>5345</v>
      </c>
      <c r="D296" s="47">
        <v>4600</v>
      </c>
      <c r="E296" s="47">
        <v>4580</v>
      </c>
      <c r="F296" s="48">
        <v>4550</v>
      </c>
      <c r="G296" s="48">
        <v>4550</v>
      </c>
    </row>
    <row r="297" spans="1:7" ht="15.75">
      <c r="A297" s="84"/>
      <c r="B297" s="80"/>
      <c r="C297" s="47"/>
      <c r="D297" s="47"/>
      <c r="E297" s="47"/>
      <c r="F297" s="48"/>
      <c r="G297" s="48"/>
    </row>
    <row r="298" spans="1:7" ht="31.5">
      <c r="A298" s="91" t="s">
        <v>99</v>
      </c>
      <c r="B298" s="80" t="s">
        <v>89</v>
      </c>
      <c r="C298" s="47"/>
      <c r="D298" s="47"/>
      <c r="E298" s="47"/>
      <c r="F298" s="48"/>
      <c r="G298" s="48"/>
    </row>
    <row r="299" spans="1:7" ht="7.5" customHeight="1">
      <c r="A299" s="84"/>
      <c r="B299" s="80"/>
      <c r="C299" s="47"/>
      <c r="D299" s="47"/>
      <c r="E299" s="47"/>
      <c r="F299" s="48"/>
      <c r="G299" s="48"/>
    </row>
    <row r="300" spans="1:7" ht="31.5">
      <c r="A300" s="91" t="s">
        <v>100</v>
      </c>
      <c r="B300" s="80" t="s">
        <v>89</v>
      </c>
      <c r="C300" s="47">
        <v>332</v>
      </c>
      <c r="D300" s="47"/>
      <c r="E300" s="47"/>
      <c r="F300" s="48"/>
      <c r="G300" s="45">
        <v>450</v>
      </c>
    </row>
    <row r="301" spans="1:7" ht="7.5" customHeight="1">
      <c r="A301" s="84"/>
      <c r="B301" s="80"/>
      <c r="C301" s="47"/>
      <c r="D301" s="47"/>
      <c r="E301" s="47"/>
      <c r="F301" s="48"/>
      <c r="G301" s="48"/>
    </row>
    <row r="302" spans="1:7" ht="15.75">
      <c r="A302" s="91" t="s">
        <v>101</v>
      </c>
      <c r="B302" s="80" t="s">
        <v>90</v>
      </c>
      <c r="C302" s="47"/>
      <c r="D302" s="47"/>
      <c r="E302" s="47"/>
      <c r="F302" s="48"/>
      <c r="G302" s="48"/>
    </row>
    <row r="303" spans="1:7" ht="7.5" customHeight="1">
      <c r="A303" s="84"/>
      <c r="B303" s="80"/>
      <c r="C303" s="47"/>
      <c r="D303" s="47"/>
      <c r="E303" s="47"/>
      <c r="F303" s="48"/>
      <c r="G303" s="48"/>
    </row>
    <row r="304" spans="1:7" ht="47.25">
      <c r="A304" s="91" t="s">
        <v>102</v>
      </c>
      <c r="B304" s="121" t="s">
        <v>91</v>
      </c>
      <c r="C304" s="47"/>
      <c r="D304" s="47"/>
      <c r="E304" s="47"/>
      <c r="F304" s="135" t="s">
        <v>315</v>
      </c>
      <c r="G304" s="48"/>
    </row>
    <row r="305" spans="1:7" ht="7.5" customHeight="1">
      <c r="A305" s="84"/>
      <c r="B305" s="80"/>
      <c r="C305" s="47"/>
      <c r="D305" s="47"/>
      <c r="E305" s="47"/>
      <c r="F305" s="48"/>
      <c r="G305" s="48"/>
    </row>
    <row r="306" spans="1:7" ht="15.75">
      <c r="A306" s="91" t="s">
        <v>92</v>
      </c>
      <c r="B306" s="80" t="s">
        <v>88</v>
      </c>
      <c r="C306" s="47"/>
      <c r="D306" s="47"/>
      <c r="E306" s="47"/>
      <c r="F306" s="48"/>
      <c r="G306" s="48"/>
    </row>
    <row r="307" spans="1:7" ht="15.75">
      <c r="A307" s="84" t="s">
        <v>93</v>
      </c>
      <c r="B307" s="80"/>
      <c r="C307" s="47"/>
      <c r="D307" s="47"/>
      <c r="E307" s="47"/>
      <c r="F307" s="48"/>
      <c r="G307" s="48"/>
    </row>
    <row r="308" spans="1:7" ht="15.75">
      <c r="A308" s="84" t="s">
        <v>94</v>
      </c>
      <c r="B308" s="80" t="s">
        <v>88</v>
      </c>
      <c r="C308" s="47"/>
      <c r="D308" s="47"/>
      <c r="E308" s="47"/>
      <c r="F308" s="48"/>
      <c r="G308" s="48"/>
    </row>
    <row r="309" spans="1:7" ht="15.75">
      <c r="A309" s="84" t="s">
        <v>95</v>
      </c>
      <c r="B309" s="80" t="s">
        <v>88</v>
      </c>
      <c r="C309" s="47"/>
      <c r="D309" s="47"/>
      <c r="E309" s="47"/>
      <c r="F309" s="48"/>
      <c r="G309" s="48"/>
    </row>
    <row r="310" spans="1:7" ht="15.75">
      <c r="A310" s="84" t="s">
        <v>96</v>
      </c>
      <c r="B310" s="80" t="s">
        <v>88</v>
      </c>
      <c r="C310" s="47"/>
      <c r="D310" s="47"/>
      <c r="E310" s="47"/>
      <c r="F310" s="48"/>
      <c r="G310" s="48"/>
    </row>
    <row r="311" spans="1:7" ht="15.75">
      <c r="A311" s="84" t="s">
        <v>97</v>
      </c>
      <c r="B311" s="80" t="s">
        <v>88</v>
      </c>
      <c r="C311" s="47"/>
      <c r="D311" s="47"/>
      <c r="E311" s="47"/>
      <c r="F311" s="48"/>
      <c r="G311" s="48"/>
    </row>
    <row r="312" spans="1:7" ht="15.75">
      <c r="A312" s="84" t="s">
        <v>98</v>
      </c>
      <c r="B312" s="80" t="s">
        <v>88</v>
      </c>
      <c r="C312" s="47"/>
      <c r="D312" s="47"/>
      <c r="E312" s="47"/>
      <c r="F312" s="48"/>
      <c r="G312" s="48"/>
    </row>
    <row r="313" spans="1:7" ht="15" customHeight="1">
      <c r="A313" s="90" t="s">
        <v>270</v>
      </c>
      <c r="B313" s="80" t="s">
        <v>88</v>
      </c>
      <c r="C313" s="122">
        <v>0.298</v>
      </c>
      <c r="D313" s="46"/>
      <c r="E313" s="46"/>
      <c r="F313" s="45"/>
      <c r="G313" s="45"/>
    </row>
    <row r="314" spans="1:7" ht="15.75">
      <c r="A314" s="90" t="s">
        <v>271</v>
      </c>
      <c r="B314" s="80" t="s">
        <v>88</v>
      </c>
      <c r="C314" s="122">
        <v>0.134</v>
      </c>
      <c r="D314" s="46"/>
      <c r="E314" s="46"/>
      <c r="F314" s="45"/>
      <c r="G314" s="45"/>
    </row>
    <row r="315" spans="1:7" ht="47.25">
      <c r="A315" s="92" t="s">
        <v>182</v>
      </c>
      <c r="B315" s="93" t="s">
        <v>6</v>
      </c>
      <c r="C315" s="50">
        <v>1895555</v>
      </c>
      <c r="D315" s="48">
        <v>683292</v>
      </c>
      <c r="E315" s="48">
        <v>715234</v>
      </c>
      <c r="F315" s="48">
        <v>576335</v>
      </c>
      <c r="G315" s="48">
        <v>571155</v>
      </c>
    </row>
    <row r="316" spans="1:7" ht="31.5">
      <c r="A316" s="94" t="s">
        <v>181</v>
      </c>
      <c r="B316" s="93" t="s">
        <v>9</v>
      </c>
      <c r="C316" s="183">
        <f>C315/C319*100</f>
        <v>16.18640147754374</v>
      </c>
      <c r="D316" s="183">
        <f>D315/D319*100</f>
        <v>5.577285611952852</v>
      </c>
      <c r="E316" s="183">
        <f>E315/E319*100</f>
        <v>5.576583268534884</v>
      </c>
      <c r="F316" s="183">
        <f>F315/F319*100</f>
        <v>4.351314831918304</v>
      </c>
      <c r="G316" s="183">
        <f>G315/G319*100</f>
        <v>4.1249448320992785</v>
      </c>
    </row>
    <row r="317" spans="1:7" ht="27.75" customHeight="1">
      <c r="A317" s="212" t="s">
        <v>10</v>
      </c>
      <c r="B317" s="213"/>
      <c r="C317" s="213"/>
      <c r="D317" s="213"/>
      <c r="E317" s="213"/>
      <c r="F317" s="213"/>
      <c r="G317" s="214"/>
    </row>
    <row r="318" spans="1:7" ht="12" customHeight="1">
      <c r="A318" s="215"/>
      <c r="B318" s="216"/>
      <c r="C318" s="216"/>
      <c r="D318" s="216"/>
      <c r="E318" s="216"/>
      <c r="F318" s="216"/>
      <c r="G318" s="217"/>
    </row>
    <row r="319" spans="1:7" ht="46.5" customHeight="1">
      <c r="A319" s="62" t="s">
        <v>262</v>
      </c>
      <c r="B319" s="95" t="s">
        <v>50</v>
      </c>
      <c r="C319" s="50">
        <f>C321+C323+C325+C326+C328+C329+C331+C333+C335+C337+C339+C341+C343+C345+C347+C349+C351+C353+C355</f>
        <v>11710787</v>
      </c>
      <c r="D319" s="50">
        <f>D321+D323+D325+D326+D328+D329+D331+D333+D335+D337+D339+D341+D343+D345+D347+D349+D351+D353+D355</f>
        <v>12251336</v>
      </c>
      <c r="E319" s="50">
        <f>E321+E323+E325+E326+E328+E329+E331+E333+E335+E337+E339+E341+E343+E345+E347+E349+E351+E353+E355</f>
        <v>12825667</v>
      </c>
      <c r="F319" s="50">
        <f>F321+F323+F325+F326+F328+F329+F331+F333+F335+F337+F339+F341+F343+F345+F347+F349+F351+F353+F355</f>
        <v>13245077</v>
      </c>
      <c r="G319" s="50">
        <f>G321+G323+G325+G326+G328+G329+G331+G333+G335+G337+G339+G341+G343+G345+G347+G349+G351+G353+G355</f>
        <v>13846367</v>
      </c>
    </row>
    <row r="320" spans="1:7" ht="57" customHeight="1">
      <c r="A320" s="96" t="s">
        <v>114</v>
      </c>
      <c r="B320" s="95"/>
      <c r="C320" s="50"/>
      <c r="D320" s="50"/>
      <c r="E320" s="50"/>
      <c r="F320" s="50"/>
      <c r="G320" s="50"/>
    </row>
    <row r="321" spans="1:7" ht="56.25" customHeight="1">
      <c r="A321" s="123" t="s">
        <v>221</v>
      </c>
      <c r="B321" s="95" t="s">
        <v>50</v>
      </c>
      <c r="C321" s="50">
        <v>676630</v>
      </c>
      <c r="D321" s="50">
        <f>C321+D397-D436</f>
        <v>676676</v>
      </c>
      <c r="E321" s="50">
        <f>D321+E397-E436</f>
        <v>676716</v>
      </c>
      <c r="F321" s="50">
        <f>E321+F397-F436</f>
        <v>676766</v>
      </c>
      <c r="G321" s="50">
        <f>F321+G397-G436</f>
        <v>676826</v>
      </c>
    </row>
    <row r="322" spans="1:7" ht="15.75">
      <c r="A322" s="97"/>
      <c r="B322" s="95"/>
      <c r="C322" s="50"/>
      <c r="D322" s="50"/>
      <c r="E322" s="50"/>
      <c r="F322" s="50"/>
      <c r="G322" s="50"/>
    </row>
    <row r="323" spans="1:7" ht="31.5">
      <c r="A323" s="123" t="s">
        <v>239</v>
      </c>
      <c r="B323" s="95" t="s">
        <v>50</v>
      </c>
      <c r="C323" s="50"/>
      <c r="D323" s="50">
        <f>C323+D399-D438</f>
        <v>0</v>
      </c>
      <c r="E323" s="50">
        <f>D323+E399-E438</f>
        <v>0</v>
      </c>
      <c r="F323" s="50">
        <f>E323+F399-F438</f>
        <v>0</v>
      </c>
      <c r="G323" s="50">
        <f>F323+G399-G438</f>
        <v>0</v>
      </c>
    </row>
    <row r="324" spans="1:7" ht="15.75">
      <c r="A324" s="97"/>
      <c r="B324" s="95"/>
      <c r="C324" s="50"/>
      <c r="D324" s="50"/>
      <c r="E324" s="50"/>
      <c r="F324" s="50"/>
      <c r="G324" s="50"/>
    </row>
    <row r="325" spans="1:7" ht="31.5">
      <c r="A325" s="123" t="s">
        <v>222</v>
      </c>
      <c r="B325" s="95" t="s">
        <v>50</v>
      </c>
      <c r="C325" s="50">
        <v>5197110</v>
      </c>
      <c r="D325" s="50">
        <v>5553350</v>
      </c>
      <c r="E325" s="50">
        <v>5986427</v>
      </c>
      <c r="F325" s="50">
        <v>6291677</v>
      </c>
      <c r="G325" s="50">
        <v>6756717</v>
      </c>
    </row>
    <row r="326" spans="1:7" ht="63">
      <c r="A326" s="123" t="s">
        <v>237</v>
      </c>
      <c r="B326" s="95" t="s">
        <v>50</v>
      </c>
      <c r="C326" s="50">
        <v>1980650</v>
      </c>
      <c r="D326" s="50">
        <f>C326+D403-D442</f>
        <v>2002255</v>
      </c>
      <c r="E326" s="50">
        <f>D326+E403-E442</f>
        <v>2002509</v>
      </c>
      <c r="F326" s="50">
        <f>E326+F403-F442</f>
        <v>2003059</v>
      </c>
      <c r="G326" s="50">
        <f>F326+G403-G442</f>
        <v>2003859</v>
      </c>
    </row>
    <row r="327" spans="1:7" ht="15.75">
      <c r="A327" s="7"/>
      <c r="B327" s="95"/>
      <c r="C327" s="112"/>
      <c r="D327" s="112"/>
      <c r="E327" s="112"/>
      <c r="F327" s="112"/>
      <c r="G327" s="112"/>
    </row>
    <row r="328" spans="1:7" ht="79.5" customHeight="1">
      <c r="A328" s="124" t="s">
        <v>236</v>
      </c>
      <c r="B328" s="95" t="s">
        <v>50</v>
      </c>
      <c r="C328" s="50">
        <v>242072</v>
      </c>
      <c r="D328" s="50">
        <f>C328+D405-D444</f>
        <v>248072</v>
      </c>
      <c r="E328" s="50">
        <f>D328+E405-E444</f>
        <v>249072</v>
      </c>
      <c r="F328" s="50">
        <f>E328+F405-F444</f>
        <v>250472</v>
      </c>
      <c r="G328" s="50">
        <f>F328+G405-G444</f>
        <v>252272</v>
      </c>
    </row>
    <row r="329" spans="1:7" ht="15.75">
      <c r="A329" s="123" t="s">
        <v>223</v>
      </c>
      <c r="B329" s="95" t="s">
        <v>50</v>
      </c>
      <c r="C329" s="50">
        <v>1864</v>
      </c>
      <c r="D329" s="50">
        <f>C329+D406-D445</f>
        <v>1885</v>
      </c>
      <c r="E329" s="50">
        <f>D329+E406-E445</f>
        <v>1910</v>
      </c>
      <c r="F329" s="50">
        <f>E329+F406-F445</f>
        <v>1940</v>
      </c>
      <c r="G329" s="50">
        <f>F329+G406-G445</f>
        <v>1990</v>
      </c>
    </row>
    <row r="330" spans="1:7" ht="15.75">
      <c r="A330" s="97"/>
      <c r="B330" s="95"/>
      <c r="C330" s="50"/>
      <c r="D330" s="50"/>
      <c r="E330" s="50"/>
      <c r="F330" s="50"/>
      <c r="G330" s="50"/>
    </row>
    <row r="331" spans="1:7" ht="63">
      <c r="A331" s="123" t="s">
        <v>224</v>
      </c>
      <c r="B331" s="95" t="s">
        <v>50</v>
      </c>
      <c r="C331" s="50">
        <v>124847</v>
      </c>
      <c r="D331" s="50">
        <f>C331+D408-D447</f>
        <v>130854</v>
      </c>
      <c r="E331" s="50">
        <f>D331+E408-E447</f>
        <v>134374</v>
      </c>
      <c r="F331" s="50">
        <f>E331+F408-F447</f>
        <v>136129</v>
      </c>
      <c r="G331" s="50">
        <f>F331+G408-G447</f>
        <v>136654</v>
      </c>
    </row>
    <row r="332" spans="1:7" ht="15.75">
      <c r="A332" s="97"/>
      <c r="B332" s="95"/>
      <c r="C332" s="50"/>
      <c r="D332" s="50"/>
      <c r="E332" s="50"/>
      <c r="F332" s="50"/>
      <c r="G332" s="50"/>
    </row>
    <row r="333" spans="1:7" ht="47.25">
      <c r="A333" s="124" t="s">
        <v>226</v>
      </c>
      <c r="B333" s="95" t="s">
        <v>50</v>
      </c>
      <c r="C333" s="50">
        <v>6573</v>
      </c>
      <c r="D333" s="50">
        <f>C333+D410-D449</f>
        <v>6573</v>
      </c>
      <c r="E333" s="50">
        <f>D333+E410-E449</f>
        <v>6573</v>
      </c>
      <c r="F333" s="50">
        <f>E333+F410-F449</f>
        <v>6573</v>
      </c>
      <c r="G333" s="50">
        <f>F333+G410-G449</f>
        <v>6573</v>
      </c>
    </row>
    <row r="334" spans="1:7" ht="15.75">
      <c r="A334" s="97"/>
      <c r="B334" s="95"/>
      <c r="C334" s="50"/>
      <c r="D334" s="50"/>
      <c r="E334" s="50"/>
      <c r="F334" s="50"/>
      <c r="G334" s="50"/>
    </row>
    <row r="335" spans="1:7" ht="29.25" customHeight="1">
      <c r="A335" s="123" t="s">
        <v>225</v>
      </c>
      <c r="B335" s="95" t="s">
        <v>50</v>
      </c>
      <c r="C335" s="50">
        <v>92383</v>
      </c>
      <c r="D335" s="50">
        <f>C335+D412-D451</f>
        <v>92383</v>
      </c>
      <c r="E335" s="50">
        <f>D335+E412-E451</f>
        <v>92383</v>
      </c>
      <c r="F335" s="50">
        <f>E335+F412-F451</f>
        <v>92383</v>
      </c>
      <c r="G335" s="50">
        <f>F335+G412-G451</f>
        <v>92383</v>
      </c>
    </row>
    <row r="336" spans="1:7" ht="15.75">
      <c r="A336" s="97"/>
      <c r="B336" s="95"/>
      <c r="C336" s="50"/>
      <c r="D336" s="50"/>
      <c r="E336" s="50"/>
      <c r="F336" s="50"/>
      <c r="G336" s="50"/>
    </row>
    <row r="337" spans="1:7" ht="31.5">
      <c r="A337" s="123" t="s">
        <v>227</v>
      </c>
      <c r="B337" s="95" t="s">
        <v>50</v>
      </c>
      <c r="C337" s="50">
        <v>27318</v>
      </c>
      <c r="D337" s="50">
        <f>C337+D414-D453</f>
        <v>27318</v>
      </c>
      <c r="E337" s="50">
        <f>D337+E414-E453</f>
        <v>27318</v>
      </c>
      <c r="F337" s="50">
        <f>E337+F414-F453</f>
        <v>29118</v>
      </c>
      <c r="G337" s="50">
        <f>F337+G414-G453</f>
        <v>32808</v>
      </c>
    </row>
    <row r="338" spans="1:7" ht="15.75">
      <c r="A338" s="97"/>
      <c r="B338" s="95"/>
      <c r="C338" s="50"/>
      <c r="D338" s="50"/>
      <c r="E338" s="50"/>
      <c r="F338" s="50"/>
      <c r="G338" s="50"/>
    </row>
    <row r="339" spans="1:7" ht="35.25" customHeight="1">
      <c r="A339" s="124" t="s">
        <v>228</v>
      </c>
      <c r="B339" s="95" t="s">
        <v>50</v>
      </c>
      <c r="C339" s="50">
        <v>14116</v>
      </c>
      <c r="D339" s="50">
        <f>C339+D416-D455</f>
        <v>17516</v>
      </c>
      <c r="E339" s="50">
        <f>D339+E416-E455</f>
        <v>18921</v>
      </c>
      <c r="F339" s="50">
        <f>E339+F416-F455</f>
        <v>20476</v>
      </c>
      <c r="G339" s="50">
        <f>F339+G416-G455</f>
        <v>22181</v>
      </c>
    </row>
    <row r="340" spans="1:7" ht="15.75">
      <c r="A340" s="97"/>
      <c r="B340" s="95"/>
      <c r="C340" s="50"/>
      <c r="D340" s="50"/>
      <c r="E340" s="50"/>
      <c r="F340" s="50"/>
      <c r="G340" s="50"/>
    </row>
    <row r="341" spans="1:7" ht="31.5">
      <c r="A341" s="123" t="s">
        <v>229</v>
      </c>
      <c r="B341" s="95" t="s">
        <v>50</v>
      </c>
      <c r="C341" s="50">
        <v>416875</v>
      </c>
      <c r="D341" s="50">
        <f>C341+D418-D457</f>
        <v>404380</v>
      </c>
      <c r="E341" s="50">
        <f>D341+E418-E457</f>
        <v>405200</v>
      </c>
      <c r="F341" s="50">
        <f>E341+F418-F457</f>
        <v>406050</v>
      </c>
      <c r="G341" s="50">
        <f>F341+G418-G457</f>
        <v>406970</v>
      </c>
    </row>
    <row r="342" spans="1:7" ht="15.75">
      <c r="A342" s="97"/>
      <c r="B342" s="95"/>
      <c r="C342" s="50"/>
      <c r="D342" s="50"/>
      <c r="E342" s="50"/>
      <c r="F342" s="50"/>
      <c r="G342" s="50"/>
    </row>
    <row r="343" spans="1:7" ht="47.25" customHeight="1">
      <c r="A343" s="124" t="s">
        <v>238</v>
      </c>
      <c r="B343" s="95" t="s">
        <v>50</v>
      </c>
      <c r="C343" s="50">
        <v>16188</v>
      </c>
      <c r="D343" s="50">
        <f>C343+D420-D459</f>
        <v>16838</v>
      </c>
      <c r="E343" s="50">
        <f>D343+E420-E459</f>
        <v>17638</v>
      </c>
      <c r="F343" s="50">
        <f>E343+F420-F459</f>
        <v>18588</v>
      </c>
      <c r="G343" s="50">
        <f>F343+G420-G459</f>
        <v>19688</v>
      </c>
    </row>
    <row r="344" spans="1:7" ht="15.75">
      <c r="A344" s="97"/>
      <c r="B344" s="95"/>
      <c r="C344" s="50"/>
      <c r="D344" s="50"/>
      <c r="E344" s="50"/>
      <c r="F344" s="50"/>
      <c r="G344" s="50"/>
    </row>
    <row r="345" spans="1:7" ht="64.5" customHeight="1">
      <c r="A345" s="123" t="s">
        <v>230</v>
      </c>
      <c r="B345" s="95" t="s">
        <v>50</v>
      </c>
      <c r="C345" s="50">
        <v>3911</v>
      </c>
      <c r="D345" s="50">
        <f>C345+D422-D461</f>
        <v>3911</v>
      </c>
      <c r="E345" s="50">
        <f>D345+E422-E461</f>
        <v>3911</v>
      </c>
      <c r="F345" s="50">
        <f>E345+F422-F461</f>
        <v>3911</v>
      </c>
      <c r="G345" s="50">
        <f>F345+G422-G461</f>
        <v>3911</v>
      </c>
    </row>
    <row r="346" spans="1:7" ht="15.75">
      <c r="A346" s="97"/>
      <c r="B346" s="95"/>
      <c r="C346" s="50"/>
      <c r="D346" s="50"/>
      <c r="E346" s="50"/>
      <c r="F346" s="50"/>
      <c r="G346" s="50"/>
    </row>
    <row r="347" spans="1:7" ht="46.5" customHeight="1">
      <c r="A347" s="124" t="s">
        <v>231</v>
      </c>
      <c r="B347" s="93" t="s">
        <v>50</v>
      </c>
      <c r="C347" s="50">
        <v>1529594</v>
      </c>
      <c r="D347" s="50">
        <f>C347+D424-D463</f>
        <v>1683694</v>
      </c>
      <c r="E347" s="50">
        <f>D347+E424-E463</f>
        <v>1811994</v>
      </c>
      <c r="F347" s="50">
        <f>E347+F424-F463</f>
        <v>1911994</v>
      </c>
      <c r="G347" s="50">
        <f>F347+G424-G463</f>
        <v>2031994</v>
      </c>
    </row>
    <row r="348" spans="1:7" ht="15.75">
      <c r="A348" s="97"/>
      <c r="B348" s="93"/>
      <c r="C348" s="49"/>
      <c r="D348" s="49"/>
      <c r="E348" s="49"/>
      <c r="F348" s="50"/>
      <c r="G348" s="50"/>
    </row>
    <row r="349" spans="1:7" ht="15.75">
      <c r="A349" s="123" t="s">
        <v>232</v>
      </c>
      <c r="B349" s="93" t="s">
        <v>50</v>
      </c>
      <c r="C349" s="49">
        <v>731112</v>
      </c>
      <c r="D349" s="125">
        <f>C349+D426-D465</f>
        <v>728987</v>
      </c>
      <c r="E349" s="125">
        <f>D349+E426-E465</f>
        <v>727487</v>
      </c>
      <c r="F349" s="125">
        <f>E349+F426-F465</f>
        <v>726127</v>
      </c>
      <c r="G349" s="125">
        <f>F349+G426-G465</f>
        <v>725077</v>
      </c>
    </row>
    <row r="350" spans="1:7" ht="15.75">
      <c r="A350" s="97"/>
      <c r="B350" s="93"/>
      <c r="C350" s="49"/>
      <c r="D350" s="49"/>
      <c r="E350" s="49"/>
      <c r="F350" s="50"/>
      <c r="G350" s="50"/>
    </row>
    <row r="351" spans="1:7" ht="47.25">
      <c r="A351" s="123" t="s">
        <v>233</v>
      </c>
      <c r="B351" s="93" t="s">
        <v>50</v>
      </c>
      <c r="C351" s="49">
        <v>503952</v>
      </c>
      <c r="D351" s="125">
        <f>C351+D428-D467</f>
        <v>510252</v>
      </c>
      <c r="E351" s="125">
        <f>D351+E428-E467</f>
        <v>515842</v>
      </c>
      <c r="F351" s="125">
        <f>E351+F428-F467</f>
        <v>521322</v>
      </c>
      <c r="G351" s="125">
        <f>F351+G428-G467</f>
        <v>526772</v>
      </c>
    </row>
    <row r="352" spans="1:7" ht="15.75">
      <c r="A352" s="97"/>
      <c r="B352" s="93"/>
      <c r="C352" s="49"/>
      <c r="D352" s="49"/>
      <c r="E352" s="49"/>
      <c r="F352" s="50"/>
      <c r="G352" s="50"/>
    </row>
    <row r="353" spans="1:7" ht="63">
      <c r="A353" s="123" t="s">
        <v>234</v>
      </c>
      <c r="B353" s="93" t="s">
        <v>50</v>
      </c>
      <c r="C353" s="49">
        <v>142071</v>
      </c>
      <c r="D353" s="125">
        <f>C353+D430-D469</f>
        <v>142871</v>
      </c>
      <c r="E353" s="125">
        <f>D353+E430-E469</f>
        <v>143871</v>
      </c>
      <c r="F353" s="125">
        <f>E353+F430-F469</f>
        <v>144971</v>
      </c>
      <c r="G353" s="125">
        <f>F353+G430-G469</f>
        <v>146171</v>
      </c>
    </row>
    <row r="354" spans="1:7" ht="15.75">
      <c r="A354" s="97"/>
      <c r="B354" s="98"/>
      <c r="C354" s="49"/>
      <c r="D354" s="49"/>
      <c r="E354" s="49"/>
      <c r="F354" s="50"/>
      <c r="G354" s="50"/>
    </row>
    <row r="355" spans="1:7" ht="31.5">
      <c r="A355" s="124" t="s">
        <v>235</v>
      </c>
      <c r="B355" s="93" t="s">
        <v>50</v>
      </c>
      <c r="C355" s="49">
        <v>3521</v>
      </c>
      <c r="D355" s="125">
        <f>C355+D432-D471</f>
        <v>3521</v>
      </c>
      <c r="E355" s="125">
        <f>D355+E432-E471</f>
        <v>3521</v>
      </c>
      <c r="F355" s="125">
        <f>E355+F432-F471</f>
        <v>3521</v>
      </c>
      <c r="G355" s="125">
        <f>F355+G432-G471</f>
        <v>3521</v>
      </c>
    </row>
    <row r="356" spans="1:7" ht="15.75">
      <c r="A356" s="97"/>
      <c r="B356" s="98"/>
      <c r="C356" s="49"/>
      <c r="D356" s="49"/>
      <c r="E356" s="49"/>
      <c r="F356" s="50"/>
      <c r="G356" s="50"/>
    </row>
    <row r="357" spans="1:7" ht="47.25">
      <c r="A357" s="32" t="s">
        <v>133</v>
      </c>
      <c r="B357" s="95" t="s">
        <v>50</v>
      </c>
      <c r="C357" s="50">
        <f>C359+C363+C364+C366+C367+C369+C371+C373+C375+C377+C379+C381+C383+C385+C387+C389+C391+C393</f>
        <v>7749704</v>
      </c>
      <c r="D357" s="48">
        <f>C357+D395-0.8*D434-D473</f>
        <v>7742942.279999999</v>
      </c>
      <c r="E357" s="48">
        <f>D357+E395-0.8*E434-E473</f>
        <v>7739368.473999999</v>
      </c>
      <c r="F357" s="48">
        <f>E357+F395-0.8*F434-F473</f>
        <v>7559966.642999999</v>
      </c>
      <c r="G357" s="48">
        <f>F357+G395-0.8*G434-G473</f>
        <v>7351218.926999999</v>
      </c>
    </row>
    <row r="358" spans="1:7" ht="35.25" customHeight="1">
      <c r="A358" s="96" t="s">
        <v>114</v>
      </c>
      <c r="B358" s="95"/>
      <c r="C358" s="50"/>
      <c r="D358" s="48"/>
      <c r="E358" s="48"/>
      <c r="F358" s="48"/>
      <c r="G358" s="48"/>
    </row>
    <row r="359" spans="1:7" ht="47.25">
      <c r="A359" s="123" t="s">
        <v>221</v>
      </c>
      <c r="B359" s="95" t="s">
        <v>50</v>
      </c>
      <c r="C359" s="50">
        <v>435585</v>
      </c>
      <c r="D359" s="50">
        <f>C359+D397-0.8*D436-D475</f>
        <v>408563.96</v>
      </c>
      <c r="E359" s="50">
        <f>D359+E397-0.8*E436-E475</f>
        <v>381535.32</v>
      </c>
      <c r="F359" s="50">
        <f>E359+F397-0.8*F436-F475</f>
        <v>354514.68</v>
      </c>
      <c r="G359" s="50">
        <f>F359+G397-0.8*G436-G475</f>
        <v>327501.64</v>
      </c>
    </row>
    <row r="360" spans="1:7" ht="15.75">
      <c r="A360" s="97"/>
      <c r="B360" s="95"/>
      <c r="C360" s="50"/>
      <c r="D360" s="50"/>
      <c r="E360" s="50"/>
      <c r="F360" s="50"/>
      <c r="G360" s="50"/>
    </row>
    <row r="361" spans="1:7" ht="31.5">
      <c r="A361" s="123" t="s">
        <v>239</v>
      </c>
      <c r="B361" s="95" t="s">
        <v>50</v>
      </c>
      <c r="C361" s="50"/>
      <c r="D361" s="50">
        <f>C361+D399-0.8*D438-D477</f>
        <v>0</v>
      </c>
      <c r="E361" s="50">
        <f>D361+E399-0.8*E438-E477</f>
        <v>0</v>
      </c>
      <c r="F361" s="50">
        <f>E361+F399-0.8*F438-F477</f>
        <v>0</v>
      </c>
      <c r="G361" s="50">
        <f>F361+G399-0.8*G438-G477</f>
        <v>0</v>
      </c>
    </row>
    <row r="362" spans="1:7" ht="15.75">
      <c r="A362" s="97"/>
      <c r="B362" s="95"/>
      <c r="C362" s="50"/>
      <c r="D362" s="50"/>
      <c r="E362" s="50"/>
      <c r="F362" s="50"/>
      <c r="G362" s="50"/>
    </row>
    <row r="363" spans="1:7" ht="31.5">
      <c r="A363" s="123" t="s">
        <v>222</v>
      </c>
      <c r="B363" s="95" t="s">
        <v>50</v>
      </c>
      <c r="C363" s="50">
        <v>3158108</v>
      </c>
      <c r="D363" s="50">
        <v>3197439</v>
      </c>
      <c r="E363" s="50">
        <v>3290115</v>
      </c>
      <c r="F363" s="50">
        <v>3312908</v>
      </c>
      <c r="G363" s="50">
        <v>3313253</v>
      </c>
    </row>
    <row r="364" spans="1:7" ht="67.5" customHeight="1">
      <c r="A364" s="123" t="s">
        <v>237</v>
      </c>
      <c r="B364" s="95" t="s">
        <v>50</v>
      </c>
      <c r="C364" s="50">
        <v>1417328</v>
      </c>
      <c r="D364" s="50">
        <f>C364+D403-0.8*D442-D481</f>
        <v>1344101.505</v>
      </c>
      <c r="E364" s="50">
        <f>D364+E403-0.8*E442-E481</f>
        <v>1249232.5639999998</v>
      </c>
      <c r="F364" s="50">
        <f>E364+F403-0.8*F442-F481</f>
        <v>1154672.6729999997</v>
      </c>
      <c r="G364" s="50">
        <f>F364+G403-0.8*G442-G481</f>
        <v>1060343.5819999997</v>
      </c>
    </row>
    <row r="365" spans="1:7" ht="15.75">
      <c r="A365" s="126"/>
      <c r="B365" s="95"/>
      <c r="C365" s="112"/>
      <c r="D365" s="112"/>
      <c r="E365" s="112"/>
      <c r="F365" s="112"/>
      <c r="G365" s="112"/>
    </row>
    <row r="366" spans="1:7" ht="78.75">
      <c r="A366" s="124" t="s">
        <v>236</v>
      </c>
      <c r="B366" s="95" t="s">
        <v>50</v>
      </c>
      <c r="C366" s="50">
        <v>143355</v>
      </c>
      <c r="D366" s="50">
        <f>C366+D405-0.8*D444-D483</f>
        <v>142612.84</v>
      </c>
      <c r="E366" s="50">
        <f>D366+E405-0.8*E444-E483</f>
        <v>136780.68</v>
      </c>
      <c r="F366" s="50">
        <f>E366+F405-0.8*F444-F483</f>
        <v>131286.52</v>
      </c>
      <c r="G366" s="50">
        <f>F366+G405-0.8*G444-G483</f>
        <v>126118.35999999999</v>
      </c>
    </row>
    <row r="367" spans="1:7" ht="15.75">
      <c r="A367" s="123" t="s">
        <v>223</v>
      </c>
      <c r="B367" s="95" t="s">
        <v>50</v>
      </c>
      <c r="C367" s="50">
        <v>701</v>
      </c>
      <c r="D367" s="50">
        <f>C367+D406-0.8*D445-D484</f>
        <v>676.99</v>
      </c>
      <c r="E367" s="50">
        <f>D367+E406-0.8*E445-E484</f>
        <v>657.33</v>
      </c>
      <c r="F367" s="50">
        <f>E367+F406-0.8*F445-F484</f>
        <v>642.8900000000001</v>
      </c>
      <c r="G367" s="50">
        <f>F367+G406-0.8*G445-G484</f>
        <v>647.1500000000001</v>
      </c>
    </row>
    <row r="368" spans="1:7" ht="15.75">
      <c r="A368" s="97"/>
      <c r="B368" s="95"/>
      <c r="C368" s="50"/>
      <c r="D368" s="50"/>
      <c r="E368" s="50"/>
      <c r="F368" s="50"/>
      <c r="G368" s="50"/>
    </row>
    <row r="369" spans="1:7" ht="63">
      <c r="A369" s="123" t="s">
        <v>224</v>
      </c>
      <c r="B369" s="95" t="s">
        <v>50</v>
      </c>
      <c r="C369" s="50">
        <v>76303</v>
      </c>
      <c r="D369" s="50">
        <f>C369+D408-0.8*D447-D486</f>
        <v>66139.142</v>
      </c>
      <c r="E369" s="50">
        <f>D369+E408-0.8*E447-E486</f>
        <v>53043.64400000001</v>
      </c>
      <c r="F369" s="50">
        <f>E369+F408-0.8*F447-F486</f>
        <v>37966.26100000001</v>
      </c>
      <c r="G369" s="50">
        <f>F369+G408-0.8*G447-G486</f>
        <v>21596.203000000016</v>
      </c>
    </row>
    <row r="370" spans="1:7" ht="15.75">
      <c r="A370" s="97"/>
      <c r="B370" s="95"/>
      <c r="C370" s="50"/>
      <c r="D370" s="50"/>
      <c r="E370" s="50"/>
      <c r="F370" s="50"/>
      <c r="G370" s="50"/>
    </row>
    <row r="371" spans="1:7" ht="47.25">
      <c r="A371" s="124" t="s">
        <v>226</v>
      </c>
      <c r="B371" s="95" t="s">
        <v>50</v>
      </c>
      <c r="C371" s="50">
        <v>2266</v>
      </c>
      <c r="D371" s="50">
        <f>C371+D410-0.8*D449-D488</f>
        <v>2049.091</v>
      </c>
      <c r="E371" s="50">
        <f>D371+E410-0.8*E449-E488</f>
        <v>1832.1819999999998</v>
      </c>
      <c r="F371" s="50">
        <f>E371+F410-0.8*F449-F488</f>
        <v>1615.2729999999997</v>
      </c>
      <c r="G371" s="50">
        <f>F371+G410-0.8*G449-G488</f>
        <v>1398.3639999999996</v>
      </c>
    </row>
    <row r="372" spans="1:7" ht="15.75">
      <c r="A372" s="97"/>
      <c r="B372" s="95"/>
      <c r="C372" s="50"/>
      <c r="D372" s="50"/>
      <c r="E372" s="50"/>
      <c r="F372" s="50"/>
      <c r="G372" s="50"/>
    </row>
    <row r="373" spans="1:7" ht="31.5">
      <c r="A373" s="123" t="s">
        <v>225</v>
      </c>
      <c r="B373" s="95" t="s">
        <v>50</v>
      </c>
      <c r="C373" s="50">
        <v>103</v>
      </c>
      <c r="D373" s="50">
        <f>C373+D412-0.8*D451-D490</f>
        <v>103</v>
      </c>
      <c r="E373" s="50">
        <f>D373+E412-0.8*E451-E490</f>
        <v>103</v>
      </c>
      <c r="F373" s="50">
        <f>E373+F412-0.8*F451-F490</f>
        <v>103</v>
      </c>
      <c r="G373" s="50">
        <f>F373+G412-0.8*G451-G490</f>
        <v>103</v>
      </c>
    </row>
    <row r="374" spans="1:7" ht="15.75">
      <c r="A374" s="97"/>
      <c r="B374" s="95"/>
      <c r="C374" s="50"/>
      <c r="D374" s="50"/>
      <c r="E374" s="50"/>
      <c r="F374" s="50"/>
      <c r="G374" s="50"/>
    </row>
    <row r="375" spans="1:7" ht="31.5">
      <c r="A375" s="123" t="s">
        <v>227</v>
      </c>
      <c r="B375" s="95" t="s">
        <v>50</v>
      </c>
      <c r="C375" s="50">
        <v>7688</v>
      </c>
      <c r="D375" s="50">
        <f>C375+D414-0.8*D453-D492</f>
        <v>4601.066</v>
      </c>
      <c r="E375" s="50">
        <f>D375+E414-0.8*E453-E492</f>
        <v>1514.1319999999996</v>
      </c>
      <c r="F375" s="50">
        <f>E375+F414-0.8*F453-F492</f>
        <v>23.79799999999932</v>
      </c>
      <c r="G375" s="50">
        <f>F375+G414-0.8*G453-G492</f>
        <v>6.493999999999232</v>
      </c>
    </row>
    <row r="376" spans="1:7" ht="15.75">
      <c r="A376" s="97"/>
      <c r="B376" s="95"/>
      <c r="C376" s="50"/>
      <c r="D376" s="50"/>
      <c r="E376" s="50"/>
      <c r="F376" s="50"/>
      <c r="G376" s="50"/>
    </row>
    <row r="377" spans="1:7" ht="35.25" customHeight="1">
      <c r="A377" s="124" t="s">
        <v>228</v>
      </c>
      <c r="B377" s="95" t="s">
        <v>50</v>
      </c>
      <c r="C377" s="50">
        <v>9716</v>
      </c>
      <c r="D377" s="50">
        <f>C377+D416-0.8*D455-D494</f>
        <v>11629.624</v>
      </c>
      <c r="E377" s="50">
        <f>D377+E416-0.8*E455-E494</f>
        <v>11426.418</v>
      </c>
      <c r="F377" s="50">
        <f>E377+F416-0.8*F455-F494</f>
        <v>11239.482</v>
      </c>
      <c r="G377" s="50">
        <f>F377+G416-0.8*G455-G494</f>
        <v>11055.916</v>
      </c>
    </row>
    <row r="378" spans="1:7" ht="15.75">
      <c r="A378" s="97"/>
      <c r="B378" s="95"/>
      <c r="C378" s="50"/>
      <c r="D378" s="50"/>
      <c r="E378" s="50"/>
      <c r="F378" s="50"/>
      <c r="G378" s="50"/>
    </row>
    <row r="379" spans="1:7" ht="31.5">
      <c r="A379" s="123" t="s">
        <v>229</v>
      </c>
      <c r="B379" s="95" t="s">
        <v>50</v>
      </c>
      <c r="C379" s="50">
        <v>365745</v>
      </c>
      <c r="D379" s="50">
        <f>C379+D418-0.8*D455-D494</f>
        <v>376268.624</v>
      </c>
      <c r="E379" s="50">
        <f>D379+E418-0.8*E455-E494</f>
        <v>386685.418</v>
      </c>
      <c r="F379" s="50">
        <f>E379+F418-0.8*F455-F494</f>
        <v>397048.482</v>
      </c>
      <c r="G379" s="50">
        <f>F379+G418-0.8*G455-G494</f>
        <v>407364.916</v>
      </c>
    </row>
    <row r="380" spans="1:7" ht="15.75">
      <c r="A380" s="97"/>
      <c r="B380" s="95"/>
      <c r="C380" s="50"/>
      <c r="D380" s="50"/>
      <c r="E380" s="50"/>
      <c r="F380" s="50"/>
      <c r="G380" s="50"/>
    </row>
    <row r="381" spans="1:7" ht="57.75" customHeight="1">
      <c r="A381" s="124" t="s">
        <v>238</v>
      </c>
      <c r="B381" s="95" t="s">
        <v>50</v>
      </c>
      <c r="C381" s="50">
        <v>3140</v>
      </c>
      <c r="D381" s="50">
        <f>C381+D420-0.8*D459-D498</f>
        <v>2458.77</v>
      </c>
      <c r="E381" s="50">
        <f>D381+E420-0.8*E459-E498</f>
        <v>1839.54</v>
      </c>
      <c r="F381" s="50">
        <f>E381+F420-0.8*F459-F498</f>
        <v>1269.56</v>
      </c>
      <c r="G381" s="50">
        <f>F381+G420-0.8*G459-G498</f>
        <v>736.0799999999999</v>
      </c>
    </row>
    <row r="382" spans="1:7" ht="15.75" customHeight="1">
      <c r="A382" s="97"/>
      <c r="B382" s="95"/>
      <c r="C382" s="50"/>
      <c r="D382" s="50"/>
      <c r="E382" s="50"/>
      <c r="F382" s="50"/>
      <c r="G382" s="50"/>
    </row>
    <row r="383" spans="1:7" ht="71.25" customHeight="1">
      <c r="A383" s="123" t="s">
        <v>230</v>
      </c>
      <c r="B383" s="95" t="s">
        <v>50</v>
      </c>
      <c r="C383" s="50">
        <v>90</v>
      </c>
      <c r="D383" s="50">
        <f>C383+D422-0.8*D461-D500</f>
        <v>74.356</v>
      </c>
      <c r="E383" s="50">
        <f>D383+E422-0.8*E461-E500</f>
        <v>58.711999999999996</v>
      </c>
      <c r="F383" s="50">
        <f>E383+F422-0.8*F461-F500</f>
        <v>43.068</v>
      </c>
      <c r="G383" s="50">
        <f>F383+G422-0.8*G461-G500</f>
        <v>27.424</v>
      </c>
    </row>
    <row r="384" spans="1:7" ht="15.75">
      <c r="A384" s="97"/>
      <c r="B384" s="95"/>
      <c r="C384" s="50"/>
      <c r="D384" s="50"/>
      <c r="E384" s="50"/>
      <c r="F384" s="50"/>
      <c r="G384" s="50"/>
    </row>
    <row r="385" spans="1:7" ht="63">
      <c r="A385" s="124" t="s">
        <v>231</v>
      </c>
      <c r="B385" s="93" t="s">
        <v>50</v>
      </c>
      <c r="C385" s="50">
        <v>1292003</v>
      </c>
      <c r="D385" s="50">
        <f>C385+D424-0.8*D463-D502</f>
        <v>1402326.956</v>
      </c>
      <c r="E385" s="50">
        <f>D385+E424-0.8*E463-E502</f>
        <v>1483515.112</v>
      </c>
      <c r="F385" s="50">
        <f>E385+F424-0.8*F463-F502</f>
        <v>1533803.268</v>
      </c>
      <c r="G385" s="50">
        <f>F385+G424-0.8*G463-G502</f>
        <v>1600971.4239999999</v>
      </c>
    </row>
    <row r="386" spans="1:7" ht="15.75">
      <c r="A386" s="97"/>
      <c r="B386" s="93"/>
      <c r="C386" s="49"/>
      <c r="D386" s="49"/>
      <c r="E386" s="49"/>
      <c r="F386" s="50"/>
      <c r="G386" s="50"/>
    </row>
    <row r="387" spans="1:7" ht="15.75">
      <c r="A387" s="123" t="s">
        <v>232</v>
      </c>
      <c r="B387" s="93" t="s">
        <v>50</v>
      </c>
      <c r="C387" s="49">
        <v>526751</v>
      </c>
      <c r="D387" s="125">
        <f>C387+D426-0.8*D465-D504</f>
        <v>507346.325</v>
      </c>
      <c r="E387" s="125">
        <f>D387+E426-0.8*E465-E504</f>
        <v>488519.15</v>
      </c>
      <c r="F387" s="125">
        <f>E387+F426-0.8*F465-F504</f>
        <v>469847.97500000003</v>
      </c>
      <c r="G387" s="125">
        <f>F387+G426-0.8*G465-G504</f>
        <v>451461.05000000005</v>
      </c>
    </row>
    <row r="388" spans="1:7" ht="15.75">
      <c r="A388" s="97"/>
      <c r="B388" s="93"/>
      <c r="C388" s="49"/>
      <c r="D388" s="49"/>
      <c r="E388" s="49"/>
      <c r="F388" s="50"/>
      <c r="G388" s="50"/>
    </row>
    <row r="389" spans="1:7" ht="47.25">
      <c r="A389" s="123" t="s">
        <v>233</v>
      </c>
      <c r="B389" s="93" t="s">
        <v>50</v>
      </c>
      <c r="C389" s="49">
        <v>210756</v>
      </c>
      <c r="D389" s="125">
        <f>C389+D428-0.8*D467-D506</f>
        <v>195384.408</v>
      </c>
      <c r="E389" s="125">
        <f>D389+E428-0.8*E467-E506</f>
        <v>179287.676</v>
      </c>
      <c r="F389" s="125">
        <f>E389+F428-0.8*F467-F506</f>
        <v>162890.864</v>
      </c>
      <c r="G389" s="125">
        <f>F389+G428-0.8*G467-G506</f>
        <v>146259.352</v>
      </c>
    </row>
    <row r="390" spans="1:7" ht="15.75">
      <c r="A390" s="97"/>
      <c r="B390" s="93"/>
      <c r="C390" s="49"/>
      <c r="D390" s="49"/>
      <c r="E390" s="49"/>
      <c r="F390" s="50"/>
      <c r="G390" s="50"/>
    </row>
    <row r="391" spans="1:7" ht="63">
      <c r="A391" s="123" t="s">
        <v>234</v>
      </c>
      <c r="B391" s="93" t="s">
        <v>50</v>
      </c>
      <c r="C391" s="49">
        <v>96545</v>
      </c>
      <c r="D391" s="125">
        <f>C391+D430-0.8*D469-D508</f>
        <v>96956.387</v>
      </c>
      <c r="E391" s="125">
        <f>D391+E430-0.8*E469-E508</f>
        <v>97564.774</v>
      </c>
      <c r="F391" s="125">
        <f>E391+F430-0.8*F469-F508</f>
        <v>98269.861</v>
      </c>
      <c r="G391" s="125">
        <f>F391+G430-0.8*G469-G508</f>
        <v>99071.348</v>
      </c>
    </row>
    <row r="392" spans="1:7" ht="15.75">
      <c r="A392" s="97"/>
      <c r="B392" s="98"/>
      <c r="C392" s="49"/>
      <c r="D392" s="49"/>
      <c r="E392" s="49"/>
      <c r="F392" s="50"/>
      <c r="G392" s="50"/>
    </row>
    <row r="393" spans="1:7" ht="31.5">
      <c r="A393" s="124" t="s">
        <v>235</v>
      </c>
      <c r="B393" s="93" t="s">
        <v>50</v>
      </c>
      <c r="C393" s="49">
        <v>3521</v>
      </c>
      <c r="D393" s="125">
        <f>C393+D432-0.8*D471-D510</f>
        <v>3521</v>
      </c>
      <c r="E393" s="125">
        <f>D393+E432-0.8*E471-E510</f>
        <v>3521</v>
      </c>
      <c r="F393" s="125">
        <f>E393+F432-0.8*F471-F510</f>
        <v>3521</v>
      </c>
      <c r="G393" s="125">
        <f>F393+G432-0.8*G471-G510</f>
        <v>3521</v>
      </c>
    </row>
    <row r="394" spans="1:7" ht="15.75">
      <c r="A394" s="97"/>
      <c r="B394" s="98"/>
      <c r="C394" s="49"/>
      <c r="D394" s="49"/>
      <c r="E394" s="49"/>
      <c r="F394" s="50"/>
      <c r="G394" s="50"/>
    </row>
    <row r="395" spans="1:7" ht="47.25">
      <c r="A395" s="18" t="s">
        <v>263</v>
      </c>
      <c r="B395" s="95" t="s">
        <v>50</v>
      </c>
      <c r="C395" s="50">
        <f>C397+C401+C403+C405+C406+C408+C410+C414+C416+C418+C420+C424+C426+C428+C430</f>
        <v>1895555</v>
      </c>
      <c r="D395" s="48">
        <f>D397+D399+D401+D403+D405+D406+D408+D410+D412+D414+D416+D418+D420+D422+D424+D426+D428+D430+D432</f>
        <v>683292</v>
      </c>
      <c r="E395" s="48">
        <f>E397+E399+E401+E403+E405+E406+E408+E410+E412+E414+E416+E418+E420+E422+E424+E426+E428+E430+E432</f>
        <v>715234</v>
      </c>
      <c r="F395" s="48">
        <v>565035</v>
      </c>
      <c r="G395" s="48">
        <f>G397+G399+G401+G403+G405+G406+G408+G410+G412+G414+G416+G418+G420+G422+G424+G426+G428+G430+G432</f>
        <v>571155</v>
      </c>
    </row>
    <row r="396" spans="1:7" ht="55.5" customHeight="1">
      <c r="A396" s="96" t="s">
        <v>114</v>
      </c>
      <c r="B396" s="95"/>
      <c r="C396" s="50"/>
      <c r="D396" s="48"/>
      <c r="E396" s="48"/>
      <c r="F396" s="48"/>
      <c r="G396" s="48"/>
    </row>
    <row r="397" spans="1:7" ht="47.25">
      <c r="A397" s="123" t="s">
        <v>221</v>
      </c>
      <c r="B397" s="95" t="s">
        <v>50</v>
      </c>
      <c r="C397" s="50">
        <v>49</v>
      </c>
      <c r="D397" s="50">
        <v>46</v>
      </c>
      <c r="E397" s="50">
        <v>40</v>
      </c>
      <c r="F397" s="50">
        <v>50</v>
      </c>
      <c r="G397" s="50">
        <v>60</v>
      </c>
    </row>
    <row r="398" spans="1:7" ht="15.75">
      <c r="A398" s="97"/>
      <c r="B398" s="95"/>
      <c r="C398" s="50"/>
      <c r="D398" s="50"/>
      <c r="E398" s="50"/>
      <c r="F398" s="50"/>
      <c r="G398" s="50"/>
    </row>
    <row r="399" spans="1:7" ht="31.5">
      <c r="A399" s="123" t="s">
        <v>239</v>
      </c>
      <c r="B399" s="95" t="s">
        <v>50</v>
      </c>
      <c r="C399" s="50"/>
      <c r="D399" s="50"/>
      <c r="E399" s="50"/>
      <c r="F399" s="50"/>
      <c r="G399" s="50"/>
    </row>
    <row r="400" spans="1:7" ht="15.75">
      <c r="A400" s="97"/>
      <c r="B400" s="95"/>
      <c r="C400" s="50"/>
      <c r="D400" s="50"/>
      <c r="E400" s="50"/>
      <c r="F400" s="50"/>
      <c r="G400" s="50"/>
    </row>
    <row r="401" spans="1:7" ht="31.5">
      <c r="A401" s="123" t="s">
        <v>222</v>
      </c>
      <c r="B401" s="95" t="s">
        <v>50</v>
      </c>
      <c r="C401" s="50">
        <v>734168</v>
      </c>
      <c r="D401" s="50">
        <v>437700</v>
      </c>
      <c r="E401" s="50">
        <v>527000</v>
      </c>
      <c r="F401" s="50">
        <v>403590</v>
      </c>
      <c r="G401" s="50">
        <v>387700</v>
      </c>
    </row>
    <row r="402" spans="1:7" ht="15.75">
      <c r="A402" s="179"/>
      <c r="B402" s="95"/>
      <c r="C402" s="50"/>
      <c r="D402" s="50"/>
      <c r="E402" s="50"/>
      <c r="F402" s="50"/>
      <c r="G402" s="50"/>
    </row>
    <row r="403" spans="1:7" ht="63">
      <c r="A403" s="123" t="s">
        <v>237</v>
      </c>
      <c r="B403" s="95" t="s">
        <v>50</v>
      </c>
      <c r="C403" s="50">
        <v>22094</v>
      </c>
      <c r="D403" s="50">
        <v>38000</v>
      </c>
      <c r="E403" s="50">
        <v>15254</v>
      </c>
      <c r="F403" s="50">
        <v>15750</v>
      </c>
      <c r="G403" s="50">
        <v>16100</v>
      </c>
    </row>
    <row r="404" spans="1:7" ht="15.75">
      <c r="A404" s="126"/>
      <c r="B404" s="95"/>
      <c r="C404" s="112"/>
      <c r="D404" s="112"/>
      <c r="E404" s="50"/>
      <c r="F404" s="50"/>
      <c r="G404" s="50"/>
    </row>
    <row r="405" spans="1:7" ht="78.75">
      <c r="A405" s="124" t="s">
        <v>236</v>
      </c>
      <c r="B405" s="95" t="s">
        <v>50</v>
      </c>
      <c r="C405" s="50">
        <v>30181</v>
      </c>
      <c r="D405" s="50">
        <v>9500</v>
      </c>
      <c r="E405" s="50">
        <v>4200</v>
      </c>
      <c r="F405" s="50">
        <v>4500</v>
      </c>
      <c r="G405" s="50">
        <v>4800</v>
      </c>
    </row>
    <row r="406" spans="1:7" ht="15.75">
      <c r="A406" s="123" t="s">
        <v>223</v>
      </c>
      <c r="B406" s="95" t="s">
        <v>50</v>
      </c>
      <c r="C406" s="50">
        <v>540</v>
      </c>
      <c r="D406" s="50">
        <v>41</v>
      </c>
      <c r="E406" s="50">
        <v>50</v>
      </c>
      <c r="F406" s="50">
        <v>60</v>
      </c>
      <c r="G406" s="50">
        <v>80</v>
      </c>
    </row>
    <row r="407" spans="1:7" ht="15.75">
      <c r="A407" s="97"/>
      <c r="B407" s="95"/>
      <c r="C407" s="50"/>
      <c r="D407" s="50"/>
      <c r="E407" s="50"/>
      <c r="F407" s="50"/>
      <c r="G407" s="50"/>
    </row>
    <row r="408" spans="1:7" ht="63">
      <c r="A408" s="123" t="s">
        <v>224</v>
      </c>
      <c r="B408" s="95" t="s">
        <v>50</v>
      </c>
      <c r="C408" s="50">
        <v>11779</v>
      </c>
      <c r="D408" s="50">
        <v>8245</v>
      </c>
      <c r="E408" s="50">
        <v>5770</v>
      </c>
      <c r="F408" s="50">
        <v>4035</v>
      </c>
      <c r="G408" s="50">
        <v>2825</v>
      </c>
    </row>
    <row r="409" spans="1:7" ht="15.75">
      <c r="A409" s="97"/>
      <c r="B409" s="95"/>
      <c r="C409" s="50"/>
      <c r="D409" s="50"/>
      <c r="E409" s="50"/>
      <c r="F409" s="50"/>
      <c r="G409" s="50"/>
    </row>
    <row r="410" spans="1:7" ht="47.25">
      <c r="A410" s="124" t="s">
        <v>226</v>
      </c>
      <c r="B410" s="95" t="s">
        <v>50</v>
      </c>
      <c r="C410" s="50">
        <v>295</v>
      </c>
      <c r="D410" s="50">
        <v>0</v>
      </c>
      <c r="E410" s="50">
        <v>0</v>
      </c>
      <c r="F410" s="50">
        <v>0</v>
      </c>
      <c r="G410" s="50">
        <v>0</v>
      </c>
    </row>
    <row r="411" spans="1:7" ht="15.75">
      <c r="A411" s="97"/>
      <c r="B411" s="95"/>
      <c r="C411" s="50"/>
      <c r="D411" s="50"/>
      <c r="E411" s="50"/>
      <c r="F411" s="50"/>
      <c r="G411" s="50"/>
    </row>
    <row r="412" spans="1:7" ht="33" customHeight="1">
      <c r="A412" s="123" t="s">
        <v>225</v>
      </c>
      <c r="B412" s="95" t="s">
        <v>50</v>
      </c>
      <c r="C412" s="50"/>
      <c r="D412" s="50"/>
      <c r="E412" s="50"/>
      <c r="F412" s="50"/>
      <c r="G412" s="50"/>
    </row>
    <row r="413" spans="1:7" ht="15.75">
      <c r="A413" s="97"/>
      <c r="B413" s="95"/>
      <c r="C413" s="50"/>
      <c r="D413" s="50"/>
      <c r="E413" s="50"/>
      <c r="F413" s="50"/>
      <c r="G413" s="50"/>
    </row>
    <row r="414" spans="1:7" ht="31.5">
      <c r="A414" s="123" t="s">
        <v>227</v>
      </c>
      <c r="B414" s="95" t="s">
        <v>50</v>
      </c>
      <c r="C414" s="50">
        <v>617</v>
      </c>
      <c r="D414" s="50">
        <v>0</v>
      </c>
      <c r="E414" s="50">
        <v>0</v>
      </c>
      <c r="F414" s="50">
        <v>1800</v>
      </c>
      <c r="G414" s="50">
        <v>3690</v>
      </c>
    </row>
    <row r="415" spans="1:7" ht="15.75">
      <c r="A415" s="97"/>
      <c r="B415" s="95"/>
      <c r="C415" s="50"/>
      <c r="D415" s="50"/>
      <c r="E415" s="50"/>
      <c r="F415" s="50"/>
      <c r="G415" s="50"/>
    </row>
    <row r="416" spans="1:7" ht="40.5" customHeight="1">
      <c r="A416" s="124" t="s">
        <v>228</v>
      </c>
      <c r="B416" s="95" t="s">
        <v>50</v>
      </c>
      <c r="C416" s="50">
        <v>8601</v>
      </c>
      <c r="D416" s="50">
        <v>3500</v>
      </c>
      <c r="E416" s="50">
        <v>1500</v>
      </c>
      <c r="F416" s="50">
        <v>1650</v>
      </c>
      <c r="G416" s="50">
        <v>1800</v>
      </c>
    </row>
    <row r="417" spans="1:7" ht="15.75">
      <c r="A417" s="97"/>
      <c r="B417" s="95"/>
      <c r="C417" s="50"/>
      <c r="D417" s="50"/>
      <c r="E417" s="50"/>
      <c r="F417" s="50"/>
      <c r="G417" s="50"/>
    </row>
    <row r="418" spans="1:7" ht="31.5">
      <c r="A418" s="123" t="s">
        <v>229</v>
      </c>
      <c r="B418" s="95" t="s">
        <v>50</v>
      </c>
      <c r="C418" s="50">
        <v>24669</v>
      </c>
      <c r="D418" s="50">
        <v>12110</v>
      </c>
      <c r="E418" s="50">
        <v>12120</v>
      </c>
      <c r="F418" s="50">
        <v>12200</v>
      </c>
      <c r="G418" s="50">
        <v>12300</v>
      </c>
    </row>
    <row r="419" spans="1:7" ht="15.75">
      <c r="A419" s="97"/>
      <c r="B419" s="95"/>
      <c r="C419" s="50"/>
      <c r="D419" s="50"/>
      <c r="E419" s="50"/>
      <c r="F419" s="50"/>
      <c r="G419" s="50"/>
    </row>
    <row r="420" spans="1:7" ht="51" customHeight="1">
      <c r="A420" s="124" t="s">
        <v>238</v>
      </c>
      <c r="B420" s="95" t="s">
        <v>50</v>
      </c>
      <c r="C420" s="50">
        <v>2248</v>
      </c>
      <c r="D420" s="50">
        <v>1150</v>
      </c>
      <c r="E420" s="50">
        <v>1200</v>
      </c>
      <c r="F420" s="50">
        <v>1250</v>
      </c>
      <c r="G420" s="50">
        <v>1300</v>
      </c>
    </row>
    <row r="421" spans="1:7" ht="15.75">
      <c r="A421" s="97"/>
      <c r="B421" s="95"/>
      <c r="C421" s="50"/>
      <c r="D421" s="50"/>
      <c r="E421" s="50"/>
      <c r="F421" s="50"/>
      <c r="G421" s="50"/>
    </row>
    <row r="422" spans="1:7" ht="66.75" customHeight="1">
      <c r="A422" s="123" t="s">
        <v>230</v>
      </c>
      <c r="B422" s="95" t="s">
        <v>50</v>
      </c>
      <c r="D422" s="50"/>
      <c r="E422" s="50"/>
      <c r="F422" s="50"/>
      <c r="G422" s="50"/>
    </row>
    <row r="423" spans="1:7" ht="15.75">
      <c r="A423" s="97"/>
      <c r="B423" s="95"/>
      <c r="C423" s="50"/>
      <c r="D423" s="50"/>
      <c r="E423" s="50"/>
      <c r="F423" s="50"/>
      <c r="G423" s="50"/>
    </row>
    <row r="424" spans="1:7" ht="63">
      <c r="A424" s="124" t="s">
        <v>231</v>
      </c>
      <c r="B424" s="93" t="s">
        <v>50</v>
      </c>
      <c r="C424" s="50">
        <v>865511</v>
      </c>
      <c r="D424" s="50">
        <v>154100</v>
      </c>
      <c r="E424" s="50">
        <v>128300</v>
      </c>
      <c r="F424" s="50">
        <v>100000</v>
      </c>
      <c r="G424" s="50">
        <v>120000</v>
      </c>
    </row>
    <row r="425" spans="1:7" ht="15.75">
      <c r="A425" s="97"/>
      <c r="B425" s="93"/>
      <c r="C425" s="49"/>
      <c r="D425" s="49"/>
      <c r="E425" s="49"/>
      <c r="F425" s="50"/>
      <c r="G425" s="50"/>
    </row>
    <row r="426" spans="1:7" ht="15.75">
      <c r="A426" s="123" t="s">
        <v>232</v>
      </c>
      <c r="B426" s="93" t="s">
        <v>50</v>
      </c>
      <c r="C426" s="49">
        <v>164024</v>
      </c>
      <c r="D426" s="49">
        <v>2600</v>
      </c>
      <c r="E426" s="49">
        <v>2800</v>
      </c>
      <c r="F426" s="50">
        <v>2850</v>
      </c>
      <c r="G426" s="50">
        <v>2900</v>
      </c>
    </row>
    <row r="427" spans="1:7" ht="15.75">
      <c r="A427" s="97"/>
      <c r="B427" s="93"/>
      <c r="C427" s="49"/>
      <c r="D427" s="49"/>
      <c r="E427" s="49"/>
      <c r="F427" s="50"/>
      <c r="G427" s="50"/>
    </row>
    <row r="428" spans="1:7" ht="47.25">
      <c r="A428" s="123" t="s">
        <v>233</v>
      </c>
      <c r="B428" s="93" t="s">
        <v>50</v>
      </c>
      <c r="C428" s="49">
        <v>30135</v>
      </c>
      <c r="D428" s="49">
        <v>15300</v>
      </c>
      <c r="E428" s="49">
        <v>15800</v>
      </c>
      <c r="F428" s="50">
        <v>16000</v>
      </c>
      <c r="G428" s="50">
        <v>16200</v>
      </c>
    </row>
    <row r="429" spans="1:7" ht="15.75">
      <c r="A429" s="97"/>
      <c r="B429" s="93"/>
      <c r="C429" s="49"/>
      <c r="D429" s="49"/>
      <c r="E429" s="49"/>
      <c r="F429" s="50"/>
      <c r="G429" s="50"/>
    </row>
    <row r="430" spans="1:7" ht="63">
      <c r="A430" s="123" t="s">
        <v>234</v>
      </c>
      <c r="B430" s="93" t="s">
        <v>50</v>
      </c>
      <c r="C430" s="49">
        <v>644</v>
      </c>
      <c r="D430" s="49">
        <v>1000</v>
      </c>
      <c r="E430" s="49">
        <v>1200</v>
      </c>
      <c r="F430" s="50">
        <v>1300</v>
      </c>
      <c r="G430" s="50">
        <v>1400</v>
      </c>
    </row>
    <row r="431" spans="1:7" ht="15.75">
      <c r="A431" s="97"/>
      <c r="B431" s="98"/>
      <c r="C431" s="49"/>
      <c r="D431" s="49"/>
      <c r="E431" s="49"/>
      <c r="F431" s="50"/>
      <c r="G431" s="50"/>
    </row>
    <row r="432" spans="1:7" ht="31.5">
      <c r="A432" s="124" t="s">
        <v>235</v>
      </c>
      <c r="B432" s="93" t="s">
        <v>50</v>
      </c>
      <c r="C432" s="49"/>
      <c r="D432" s="49"/>
      <c r="E432" s="49"/>
      <c r="F432" s="50"/>
      <c r="G432" s="50"/>
    </row>
    <row r="433" spans="1:7" ht="15.75">
      <c r="A433" s="97"/>
      <c r="B433" s="98"/>
      <c r="C433" s="49"/>
      <c r="D433" s="49"/>
      <c r="E433" s="49"/>
      <c r="F433" s="50"/>
      <c r="G433" s="50"/>
    </row>
    <row r="434" spans="1:7" ht="31.5">
      <c r="A434" s="32" t="s">
        <v>264</v>
      </c>
      <c r="B434" s="95" t="s">
        <v>50</v>
      </c>
      <c r="C434" s="50">
        <f>C436+C438+C440+C442+C444+C445+C447+C449+C451+C453+C455+C457+C459+C461+C463+C465+C467+C469+C471</f>
        <v>165790</v>
      </c>
      <c r="D434" s="50">
        <f>D436+D438+D440+D442+D444+D445+D447+D449+D451+D453+D455+D457+D459+D461+D463+D465+D467+D469+D471</f>
        <v>142743</v>
      </c>
      <c r="E434" s="50">
        <f>E436+E438+E440+E442+E444+E445+E447+E449+E451+E453+E455+E457+E459+E461+E463+E465+E467+E469+E471</f>
        <v>140903</v>
      </c>
      <c r="F434" s="50">
        <f>F436+F438+F440+F442+F444+F445+F447+F449+F451+F453+F455+F457+F459+F461+F463+F465+F467+F469+F471</f>
        <v>145625</v>
      </c>
      <c r="G434" s="50">
        <f>G436+G438+G440+G442+G444+G445+G447+G449+G451+G453+G455+G457+G459+G461+G463+G465+G467+G469+G471</f>
        <v>149865</v>
      </c>
    </row>
    <row r="435" spans="1:7" ht="47.25">
      <c r="A435" s="96" t="s">
        <v>114</v>
      </c>
      <c r="B435" s="95"/>
      <c r="C435" s="50"/>
      <c r="D435" s="48"/>
      <c r="E435" s="48"/>
      <c r="F435" s="48"/>
      <c r="G435" s="48"/>
    </row>
    <row r="436" spans="1:7" ht="47.25">
      <c r="A436" s="123" t="s">
        <v>221</v>
      </c>
      <c r="B436" s="95" t="s">
        <v>50</v>
      </c>
      <c r="C436" s="50"/>
      <c r="D436" s="50"/>
      <c r="E436" s="50"/>
      <c r="F436" s="50"/>
      <c r="G436" s="50"/>
    </row>
    <row r="437" spans="1:7" ht="15.75">
      <c r="A437" s="97"/>
      <c r="B437" s="95"/>
      <c r="C437" s="50"/>
      <c r="D437" s="50"/>
      <c r="E437" s="50"/>
      <c r="F437" s="50"/>
      <c r="G437" s="50"/>
    </row>
    <row r="438" spans="1:7" ht="31.5">
      <c r="A438" s="123" t="s">
        <v>239</v>
      </c>
      <c r="B438" s="95" t="s">
        <v>50</v>
      </c>
      <c r="C438" s="50"/>
      <c r="D438" s="50"/>
      <c r="E438" s="50"/>
      <c r="F438" s="50"/>
      <c r="G438" s="50"/>
    </row>
    <row r="439" spans="1:7" ht="15.75">
      <c r="A439" s="97"/>
      <c r="B439" s="95"/>
      <c r="C439" s="50"/>
      <c r="D439" s="50"/>
      <c r="E439" s="50"/>
      <c r="F439" s="50"/>
      <c r="G439" s="50"/>
    </row>
    <row r="440" spans="1:7" ht="31.5">
      <c r="A440" s="123" t="s">
        <v>222</v>
      </c>
      <c r="B440" s="95" t="s">
        <v>50</v>
      </c>
      <c r="C440" s="50">
        <v>74055</v>
      </c>
      <c r="D440" s="50">
        <v>81460</v>
      </c>
      <c r="E440" s="50">
        <v>93923</v>
      </c>
      <c r="F440" s="50">
        <v>98340</v>
      </c>
      <c r="G440" s="50">
        <v>102660</v>
      </c>
    </row>
    <row r="441" spans="1:7" ht="15.75">
      <c r="A441" s="127"/>
      <c r="B441" s="95"/>
      <c r="C441" s="50"/>
      <c r="D441" s="50"/>
      <c r="E441" s="50"/>
      <c r="F441" s="50"/>
      <c r="G441" s="50"/>
    </row>
    <row r="442" spans="1:7" ht="63">
      <c r="A442" s="123" t="s">
        <v>237</v>
      </c>
      <c r="B442" s="95" t="s">
        <v>50</v>
      </c>
      <c r="C442" s="50">
        <v>17011</v>
      </c>
      <c r="D442" s="50">
        <v>16395</v>
      </c>
      <c r="E442" s="50">
        <v>15000</v>
      </c>
      <c r="F442" s="50">
        <v>15200</v>
      </c>
      <c r="G442" s="50">
        <v>15300</v>
      </c>
    </row>
    <row r="443" spans="1:7" ht="15.75">
      <c r="A443" s="126"/>
      <c r="B443" s="95"/>
      <c r="C443" s="50"/>
      <c r="D443" s="50"/>
      <c r="E443" s="50"/>
      <c r="F443" s="50"/>
      <c r="G443" s="50"/>
    </row>
    <row r="444" spans="1:7" ht="78.75">
      <c r="A444" s="124" t="s">
        <v>236</v>
      </c>
      <c r="B444" s="95" t="s">
        <v>50</v>
      </c>
      <c r="C444" s="50">
        <v>3746</v>
      </c>
      <c r="D444" s="50">
        <v>3500</v>
      </c>
      <c r="E444" s="50">
        <v>3200</v>
      </c>
      <c r="F444" s="50">
        <v>3100</v>
      </c>
      <c r="G444" s="50">
        <v>3000</v>
      </c>
    </row>
    <row r="445" spans="1:7" ht="15.75">
      <c r="A445" s="123" t="s">
        <v>223</v>
      </c>
      <c r="B445" s="95" t="s">
        <v>50</v>
      </c>
      <c r="C445" s="50">
        <v>41</v>
      </c>
      <c r="D445" s="50">
        <v>20</v>
      </c>
      <c r="E445" s="50">
        <v>25</v>
      </c>
      <c r="F445" s="50">
        <v>30</v>
      </c>
      <c r="G445" s="50">
        <v>30</v>
      </c>
    </row>
    <row r="446" spans="1:7" ht="15.75">
      <c r="A446" s="97"/>
      <c r="B446" s="95"/>
      <c r="C446" s="50"/>
      <c r="D446" s="50"/>
      <c r="E446" s="50"/>
      <c r="F446" s="50"/>
      <c r="G446" s="50"/>
    </row>
    <row r="447" spans="1:7" ht="63">
      <c r="A447" s="123" t="s">
        <v>224</v>
      </c>
      <c r="B447" s="95" t="s">
        <v>50</v>
      </c>
      <c r="C447" s="50">
        <v>2043</v>
      </c>
      <c r="D447" s="50">
        <v>2238</v>
      </c>
      <c r="E447" s="50">
        <v>2250</v>
      </c>
      <c r="F447" s="50">
        <v>2280</v>
      </c>
      <c r="G447" s="50">
        <v>2300</v>
      </c>
    </row>
    <row r="448" spans="1:7" ht="15.75">
      <c r="A448" s="97"/>
      <c r="B448" s="95"/>
      <c r="C448" s="50"/>
      <c r="D448" s="50"/>
      <c r="E448" s="50"/>
      <c r="F448" s="50"/>
      <c r="G448" s="50"/>
    </row>
    <row r="449" spans="1:7" ht="47.25">
      <c r="A449" s="124" t="s">
        <v>226</v>
      </c>
      <c r="B449" s="95" t="s">
        <v>50</v>
      </c>
      <c r="C449" s="50">
        <v>0</v>
      </c>
      <c r="D449" s="50">
        <v>0</v>
      </c>
      <c r="E449" s="50">
        <v>0</v>
      </c>
      <c r="F449" s="50">
        <v>0</v>
      </c>
      <c r="G449" s="50">
        <v>0</v>
      </c>
    </row>
    <row r="450" spans="1:7" ht="15.75">
      <c r="A450" s="97"/>
      <c r="B450" s="95"/>
      <c r="C450" s="50"/>
      <c r="D450" s="50"/>
      <c r="E450" s="50"/>
      <c r="F450" s="50"/>
      <c r="G450" s="50"/>
    </row>
    <row r="451" spans="1:7" ht="33.75" customHeight="1">
      <c r="A451" s="123" t="s">
        <v>225</v>
      </c>
      <c r="B451" s="95" t="s">
        <v>50</v>
      </c>
      <c r="C451" s="50"/>
      <c r="D451" s="50"/>
      <c r="E451" s="50"/>
      <c r="F451" s="50"/>
      <c r="G451" s="50"/>
    </row>
    <row r="452" spans="1:7" ht="15.75">
      <c r="A452" s="97"/>
      <c r="B452" s="95"/>
      <c r="C452" s="50"/>
      <c r="D452" s="50"/>
      <c r="E452" s="50"/>
      <c r="F452" s="50"/>
      <c r="G452" s="50"/>
    </row>
    <row r="453" spans="1:7" ht="31.5">
      <c r="A453" s="123" t="s">
        <v>227</v>
      </c>
      <c r="B453" s="95" t="s">
        <v>50</v>
      </c>
      <c r="C453" s="50"/>
      <c r="D453" s="50"/>
      <c r="E453" s="50"/>
      <c r="F453" s="50"/>
      <c r="G453" s="50"/>
    </row>
    <row r="454" spans="1:7" ht="15.75">
      <c r="A454" s="97"/>
      <c r="B454" s="95"/>
      <c r="C454" s="50"/>
      <c r="D454" s="50"/>
      <c r="E454" s="50"/>
      <c r="F454" s="50"/>
      <c r="G454" s="50"/>
    </row>
    <row r="455" spans="1:7" ht="34.5" customHeight="1">
      <c r="A455" s="124" t="s">
        <v>228</v>
      </c>
      <c r="B455" s="95" t="s">
        <v>50</v>
      </c>
      <c r="C455" s="50">
        <v>98</v>
      </c>
      <c r="D455" s="50">
        <v>100</v>
      </c>
      <c r="E455" s="50">
        <v>95</v>
      </c>
      <c r="F455" s="50">
        <v>95</v>
      </c>
      <c r="G455" s="50">
        <v>95</v>
      </c>
    </row>
    <row r="456" spans="1:7" ht="15.75">
      <c r="A456" s="97"/>
      <c r="B456" s="95"/>
      <c r="C456" s="50"/>
      <c r="D456" s="50"/>
      <c r="E456" s="50"/>
      <c r="F456" s="50"/>
      <c r="G456" s="50"/>
    </row>
    <row r="457" spans="1:7" ht="31.5">
      <c r="A457" s="123" t="s">
        <v>229</v>
      </c>
      <c r="B457" s="95" t="s">
        <v>50</v>
      </c>
      <c r="C457" s="50">
        <v>30032</v>
      </c>
      <c r="D457" s="50">
        <v>24605</v>
      </c>
      <c r="E457" s="50">
        <v>11300</v>
      </c>
      <c r="F457" s="50">
        <v>11350</v>
      </c>
      <c r="G457" s="50">
        <v>11380</v>
      </c>
    </row>
    <row r="458" spans="1:7" ht="15.75">
      <c r="A458" s="97"/>
      <c r="B458" s="95"/>
      <c r="C458" s="50"/>
      <c r="D458" s="50"/>
      <c r="E458" s="50"/>
      <c r="F458" s="50"/>
      <c r="G458" s="50"/>
    </row>
    <row r="459" spans="1:7" ht="52.5" customHeight="1">
      <c r="A459" s="124" t="s">
        <v>238</v>
      </c>
      <c r="B459" s="95" t="s">
        <v>50</v>
      </c>
      <c r="C459" s="50">
        <v>593</v>
      </c>
      <c r="D459" s="50">
        <v>500</v>
      </c>
      <c r="E459" s="50">
        <v>400</v>
      </c>
      <c r="F459" s="50">
        <v>300</v>
      </c>
      <c r="G459" s="50">
        <v>200</v>
      </c>
    </row>
    <row r="460" spans="1:7" ht="15.75">
      <c r="A460" s="97"/>
      <c r="B460" s="95"/>
      <c r="C460" s="50"/>
      <c r="D460" s="50"/>
      <c r="E460" s="50"/>
      <c r="F460" s="50"/>
      <c r="G460" s="50"/>
    </row>
    <row r="461" spans="1:7" ht="69.75" customHeight="1">
      <c r="A461" s="123" t="s">
        <v>230</v>
      </c>
      <c r="B461" s="95" t="s">
        <v>50</v>
      </c>
      <c r="C461" s="50"/>
      <c r="D461" s="50"/>
      <c r="E461" s="50"/>
      <c r="F461" s="50"/>
      <c r="G461" s="50"/>
    </row>
    <row r="462" spans="1:7" ht="15.75">
      <c r="A462" s="97"/>
      <c r="B462" s="95"/>
      <c r="C462" s="50"/>
      <c r="D462" s="50"/>
      <c r="E462" s="50"/>
      <c r="F462" s="50"/>
      <c r="G462" s="50"/>
    </row>
    <row r="463" spans="1:7" ht="63">
      <c r="A463" s="124" t="s">
        <v>231</v>
      </c>
      <c r="B463" s="93" t="s">
        <v>50</v>
      </c>
      <c r="C463" s="50">
        <v>23748</v>
      </c>
      <c r="D463" s="50"/>
      <c r="E463" s="50"/>
      <c r="F463" s="50"/>
      <c r="G463" s="50"/>
    </row>
    <row r="464" spans="1:7" ht="15.75">
      <c r="A464" s="97"/>
      <c r="B464" s="93"/>
      <c r="C464" s="49"/>
      <c r="D464" s="49"/>
      <c r="E464" s="49"/>
      <c r="F464" s="50"/>
      <c r="G464" s="50"/>
    </row>
    <row r="465" spans="1:7" ht="15.75">
      <c r="A465" s="123" t="s">
        <v>232</v>
      </c>
      <c r="B465" s="93" t="s">
        <v>50</v>
      </c>
      <c r="C465" s="49">
        <v>5627</v>
      </c>
      <c r="D465" s="49">
        <v>4725</v>
      </c>
      <c r="E465" s="49">
        <v>4300</v>
      </c>
      <c r="F465" s="50">
        <v>4210</v>
      </c>
      <c r="G465" s="50">
        <v>3950</v>
      </c>
    </row>
    <row r="466" spans="1:7" ht="15.75">
      <c r="A466" s="97"/>
      <c r="B466" s="93"/>
      <c r="C466" s="49"/>
      <c r="D466" s="49"/>
      <c r="E466" s="49"/>
      <c r="F466" s="50"/>
      <c r="G466" s="50"/>
    </row>
    <row r="467" spans="1:7" ht="47.25">
      <c r="A467" s="123" t="s">
        <v>233</v>
      </c>
      <c r="B467" s="93" t="s">
        <v>50</v>
      </c>
      <c r="C467" s="49">
        <v>8582</v>
      </c>
      <c r="D467" s="49">
        <v>9000</v>
      </c>
      <c r="E467" s="49">
        <v>10210</v>
      </c>
      <c r="F467" s="50">
        <v>10520</v>
      </c>
      <c r="G467" s="50">
        <v>10750</v>
      </c>
    </row>
    <row r="468" spans="1:7" ht="15.75">
      <c r="A468" s="97"/>
      <c r="B468" s="93"/>
      <c r="C468" s="49"/>
      <c r="D468" s="49"/>
      <c r="E468" s="49"/>
      <c r="F468" s="50"/>
      <c r="G468" s="50"/>
    </row>
    <row r="469" spans="1:7" ht="63">
      <c r="A469" s="123" t="s">
        <v>234</v>
      </c>
      <c r="B469" s="93" t="s">
        <v>50</v>
      </c>
      <c r="C469" s="49">
        <v>214</v>
      </c>
      <c r="D469" s="49">
        <v>200</v>
      </c>
      <c r="E469" s="49">
        <v>200</v>
      </c>
      <c r="F469" s="50">
        <v>200</v>
      </c>
      <c r="G469" s="50">
        <v>200</v>
      </c>
    </row>
    <row r="470" spans="1:7" ht="15.75">
      <c r="A470" s="97"/>
      <c r="B470" s="98"/>
      <c r="C470" s="49"/>
      <c r="D470" s="49"/>
      <c r="E470" s="49"/>
      <c r="F470" s="50"/>
      <c r="G470" s="50"/>
    </row>
    <row r="471" spans="1:7" ht="31.5">
      <c r="A471" s="124" t="s">
        <v>235</v>
      </c>
      <c r="B471" s="93" t="s">
        <v>50</v>
      </c>
      <c r="C471" s="49"/>
      <c r="D471" s="49"/>
      <c r="E471" s="49"/>
      <c r="F471" s="50"/>
      <c r="G471" s="50"/>
    </row>
    <row r="472" spans="1:7" ht="15.75">
      <c r="A472" s="97"/>
      <c r="B472" s="98"/>
      <c r="C472" s="49"/>
      <c r="D472" s="49"/>
      <c r="E472" s="49"/>
      <c r="F472" s="50"/>
      <c r="G472" s="50"/>
    </row>
    <row r="473" spans="1:7" ht="63">
      <c r="A473" s="32" t="s">
        <v>265</v>
      </c>
      <c r="B473" s="95" t="s">
        <v>50</v>
      </c>
      <c r="C473" s="50">
        <f>C475+C479+C481+C483+C484+C486+C488+C490+C492+C494+C496+C498+C500+C502+C504+C506+C508</f>
        <v>452206</v>
      </c>
      <c r="D473" s="48">
        <f>D475+D477+D479+D481+D483+D484+D486+D488+D490+D492+D494+D496+D498+D500+D502+D504+D506+D508+D510</f>
        <v>575859.32</v>
      </c>
      <c r="E473" s="48">
        <f>E475+E477+E479+E481+E483+E484+E486+E488+E490+E492+E494+E496+E498+E500+E502+E504+E506+E508+E510</f>
        <v>606085.406</v>
      </c>
      <c r="F473" s="48">
        <f>F475+F477+F479+F481+F483+F484+F486+F488+F490+F492+F494+F496+F498+F500+F502+F504+F506+F508+F510</f>
        <v>627936.831</v>
      </c>
      <c r="G473" s="48">
        <f>G475+G477+G479+G481+G483+G484+G486+G488+G490+G492+G494+G496+G498+G500+G502+G504+G506+G508+G510</f>
        <v>660010.7160000001</v>
      </c>
    </row>
    <row r="474" spans="1:7" ht="33.75" customHeight="1">
      <c r="A474" s="96" t="s">
        <v>114</v>
      </c>
      <c r="B474" s="95"/>
      <c r="C474" s="50"/>
      <c r="D474" s="48"/>
      <c r="E474" s="48"/>
      <c r="F474" s="48"/>
      <c r="G474" s="48"/>
    </row>
    <row r="475" spans="1:7" ht="47.25">
      <c r="A475" s="123" t="s">
        <v>221</v>
      </c>
      <c r="B475" s="95" t="s">
        <v>50</v>
      </c>
      <c r="C475" s="50">
        <v>463</v>
      </c>
      <c r="D475" s="50">
        <f>D321*4/100</f>
        <v>27067.04</v>
      </c>
      <c r="E475" s="50">
        <f>E321*4/100</f>
        <v>27068.64</v>
      </c>
      <c r="F475" s="50">
        <f>F321*4/100</f>
        <v>27070.64</v>
      </c>
      <c r="G475" s="50">
        <f>G321*4/100</f>
        <v>27073.04</v>
      </c>
    </row>
    <row r="476" spans="1:7" ht="15.75">
      <c r="A476" s="97"/>
      <c r="B476" s="95"/>
      <c r="C476" s="50"/>
      <c r="D476" s="50"/>
      <c r="E476" s="50"/>
      <c r="F476" s="50"/>
      <c r="G476" s="50"/>
    </row>
    <row r="477" spans="1:7" ht="31.5">
      <c r="A477" s="123" t="s">
        <v>239</v>
      </c>
      <c r="B477" s="95" t="s">
        <v>50</v>
      </c>
      <c r="C477" s="50"/>
      <c r="D477" s="50"/>
      <c r="E477" s="50"/>
      <c r="F477" s="50"/>
      <c r="G477" s="50"/>
    </row>
    <row r="478" spans="1:7" ht="15.75">
      <c r="A478" s="97"/>
      <c r="B478" s="95"/>
      <c r="C478" s="50"/>
      <c r="D478" s="50"/>
      <c r="E478" s="50"/>
      <c r="F478" s="50"/>
      <c r="G478" s="50"/>
    </row>
    <row r="479" spans="1:7" ht="31.5">
      <c r="A479" s="123" t="s">
        <v>222</v>
      </c>
      <c r="B479" s="95" t="s">
        <v>50</v>
      </c>
      <c r="C479" s="50">
        <v>270831</v>
      </c>
      <c r="D479" s="50">
        <f>D325*6/100</f>
        <v>333201</v>
      </c>
      <c r="E479" s="50">
        <f>E325*6/100</f>
        <v>359185.62</v>
      </c>
      <c r="F479" s="50">
        <f>F325*6/100</f>
        <v>377500.62</v>
      </c>
      <c r="G479" s="50">
        <f>G325*6/100</f>
        <v>405403.02</v>
      </c>
    </row>
    <row r="480" spans="1:7" ht="15.75">
      <c r="A480" s="127"/>
      <c r="B480" s="95"/>
      <c r="C480" s="45"/>
      <c r="D480" s="45"/>
      <c r="E480" s="45"/>
      <c r="F480" s="45"/>
      <c r="G480" s="45"/>
    </row>
    <row r="481" spans="1:7" ht="62.25" customHeight="1">
      <c r="A481" s="123" t="s">
        <v>237</v>
      </c>
      <c r="B481" s="95" t="s">
        <v>50</v>
      </c>
      <c r="C481" s="50">
        <v>95642</v>
      </c>
      <c r="D481" s="50">
        <f>D326*4.9/100</f>
        <v>98110.495</v>
      </c>
      <c r="E481" s="50">
        <f>E326*4.9/100</f>
        <v>98122.94100000002</v>
      </c>
      <c r="F481" s="50">
        <f>F326*4.9/100</f>
        <v>98149.89100000002</v>
      </c>
      <c r="G481" s="50">
        <f>G326*4.9/100</f>
        <v>98189.09100000001</v>
      </c>
    </row>
    <row r="482" spans="1:7" ht="15.75">
      <c r="A482" s="126"/>
      <c r="B482" s="95"/>
      <c r="C482" s="112"/>
      <c r="D482" s="112"/>
      <c r="E482" s="112"/>
      <c r="F482" s="112"/>
      <c r="G482" s="112"/>
    </row>
    <row r="483" spans="1:7" ht="78.75">
      <c r="A483" s="124" t="s">
        <v>236</v>
      </c>
      <c r="B483" s="95" t="s">
        <v>50</v>
      </c>
      <c r="C483" s="50">
        <v>5842</v>
      </c>
      <c r="D483" s="50">
        <f>D328*3/100</f>
        <v>7442.16</v>
      </c>
      <c r="E483" s="50">
        <f>E328*3/100</f>
        <v>7472.16</v>
      </c>
      <c r="F483" s="50">
        <f>F328*3/100</f>
        <v>7514.16</v>
      </c>
      <c r="G483" s="50">
        <f>G328*3/100</f>
        <v>7568.16</v>
      </c>
    </row>
    <row r="484" spans="1:7" ht="15.75">
      <c r="A484" s="123" t="s">
        <v>223</v>
      </c>
      <c r="B484" s="95" t="s">
        <v>50</v>
      </c>
      <c r="C484" s="50">
        <v>63</v>
      </c>
      <c r="D484" s="50">
        <f>D329*2.6/100</f>
        <v>49.01</v>
      </c>
      <c r="E484" s="50">
        <f>E329*2.6/100</f>
        <v>49.66</v>
      </c>
      <c r="F484" s="50">
        <f>F329*2.6/100</f>
        <v>50.44</v>
      </c>
      <c r="G484" s="50">
        <f>G329*2.6/100</f>
        <v>51.74</v>
      </c>
    </row>
    <row r="485" spans="1:7" ht="15.75">
      <c r="A485" s="97"/>
      <c r="B485" s="95"/>
      <c r="C485" s="50"/>
      <c r="D485" s="50"/>
      <c r="E485" s="50"/>
      <c r="F485" s="50"/>
      <c r="G485" s="50"/>
    </row>
    <row r="486" spans="1:7" ht="63">
      <c r="A486" s="123" t="s">
        <v>224</v>
      </c>
      <c r="B486" s="95" t="s">
        <v>50</v>
      </c>
      <c r="C486" s="50">
        <v>18096</v>
      </c>
      <c r="D486" s="50">
        <f>D331*12.7/100</f>
        <v>16618.458</v>
      </c>
      <c r="E486" s="50">
        <f>E331*12.7/100</f>
        <v>17065.498</v>
      </c>
      <c r="F486" s="50">
        <f>F331*12.7/100</f>
        <v>17288.382999999998</v>
      </c>
      <c r="G486" s="50">
        <f>G331*12.7/100</f>
        <v>17355.057999999997</v>
      </c>
    </row>
    <row r="487" spans="1:7" ht="15.75">
      <c r="A487" s="97"/>
      <c r="B487" s="95"/>
      <c r="C487" s="50"/>
      <c r="D487" s="50"/>
      <c r="E487" s="50"/>
      <c r="F487" s="50"/>
      <c r="G487" s="50"/>
    </row>
    <row r="488" spans="1:7" ht="47.25">
      <c r="A488" s="124" t="s">
        <v>226</v>
      </c>
      <c r="B488" s="95" t="s">
        <v>50</v>
      </c>
      <c r="C488" s="50">
        <v>201</v>
      </c>
      <c r="D488" s="50">
        <f>D333*3.3/100</f>
        <v>216.909</v>
      </c>
      <c r="E488" s="50">
        <f>E333*3.3/100</f>
        <v>216.909</v>
      </c>
      <c r="F488" s="50">
        <f>F333*3.3/100</f>
        <v>216.909</v>
      </c>
      <c r="G488" s="50">
        <f>G333*3.3/100</f>
        <v>216.909</v>
      </c>
    </row>
    <row r="489" spans="1:7" ht="15.75">
      <c r="A489" s="97"/>
      <c r="B489" s="95"/>
      <c r="C489" s="50"/>
      <c r="D489" s="50"/>
      <c r="E489" s="50"/>
      <c r="F489" s="50"/>
      <c r="G489" s="50"/>
    </row>
    <row r="490" spans="1:7" ht="31.5">
      <c r="A490" s="123" t="s">
        <v>225</v>
      </c>
      <c r="B490" s="95" t="s">
        <v>50</v>
      </c>
      <c r="C490" s="50">
        <v>16</v>
      </c>
      <c r="D490" s="50"/>
      <c r="E490" s="50"/>
      <c r="F490" s="50"/>
      <c r="G490" s="50"/>
    </row>
    <row r="491" spans="1:7" ht="15.75">
      <c r="A491" s="97"/>
      <c r="B491" s="95"/>
      <c r="C491" s="50"/>
      <c r="D491" s="50"/>
      <c r="E491" s="50"/>
      <c r="F491" s="50"/>
      <c r="G491" s="50"/>
    </row>
    <row r="492" spans="1:7" ht="31.5">
      <c r="A492" s="123" t="s">
        <v>227</v>
      </c>
      <c r="B492" s="95" t="s">
        <v>50</v>
      </c>
      <c r="C492" s="50">
        <v>3027</v>
      </c>
      <c r="D492" s="50">
        <f>D337*11.3/100</f>
        <v>3086.934</v>
      </c>
      <c r="E492" s="50">
        <f>E337*11.3/100</f>
        <v>3086.934</v>
      </c>
      <c r="F492" s="50">
        <f>F337*11.3/100</f>
        <v>3290.3340000000003</v>
      </c>
      <c r="G492" s="50">
        <f>G337*11.3/100</f>
        <v>3707.304</v>
      </c>
    </row>
    <row r="493" spans="1:7" ht="15.75">
      <c r="A493" s="97"/>
      <c r="B493" s="95"/>
      <c r="C493" s="50"/>
      <c r="D493" s="50"/>
      <c r="E493" s="50"/>
      <c r="F493" s="50"/>
      <c r="G493" s="50"/>
    </row>
    <row r="494" spans="1:7" ht="34.5" customHeight="1">
      <c r="A494" s="124" t="s">
        <v>228</v>
      </c>
      <c r="B494" s="95" t="s">
        <v>50</v>
      </c>
      <c r="C494" s="50">
        <v>564</v>
      </c>
      <c r="D494" s="50">
        <f>D339*8.6/100</f>
        <v>1506.376</v>
      </c>
      <c r="E494" s="50">
        <f>E339*8.6/100</f>
        <v>1627.2060000000001</v>
      </c>
      <c r="F494" s="50">
        <f>F339*8.6/100</f>
        <v>1760.9360000000001</v>
      </c>
      <c r="G494" s="50">
        <f>G339*8.6/100</f>
        <v>1907.566</v>
      </c>
    </row>
    <row r="495" spans="1:7" ht="15.75">
      <c r="A495" s="97"/>
      <c r="B495" s="95"/>
      <c r="C495" s="50"/>
      <c r="D495" s="50"/>
      <c r="E495" s="50"/>
      <c r="F495" s="50"/>
      <c r="G495" s="50"/>
    </row>
    <row r="496" spans="1:7" ht="31.5">
      <c r="A496" s="123" t="s">
        <v>229</v>
      </c>
      <c r="B496" s="95" t="s">
        <v>50</v>
      </c>
      <c r="C496" s="50">
        <v>1373</v>
      </c>
      <c r="D496" s="50">
        <f>D341*0.3/100</f>
        <v>1213.14</v>
      </c>
      <c r="E496" s="50">
        <f>E341*0.3/100</f>
        <v>1215.6</v>
      </c>
      <c r="F496" s="50">
        <f>F341*0.3/100</f>
        <v>1218.15</v>
      </c>
      <c r="G496" s="50">
        <f>G341*0.3/100</f>
        <v>1220.91</v>
      </c>
    </row>
    <row r="497" spans="1:7" ht="15.75">
      <c r="A497" s="97"/>
      <c r="B497" s="95"/>
      <c r="C497" s="50"/>
      <c r="D497" s="50"/>
      <c r="E497" s="50"/>
      <c r="F497" s="50"/>
      <c r="G497" s="50"/>
    </row>
    <row r="498" spans="1:7" ht="51.75" customHeight="1">
      <c r="A498" s="124" t="s">
        <v>238</v>
      </c>
      <c r="B498" s="95" t="s">
        <v>50</v>
      </c>
      <c r="C498" s="50">
        <v>1566</v>
      </c>
      <c r="D498" s="50">
        <f>D343*8.5/100</f>
        <v>1431.23</v>
      </c>
      <c r="E498" s="50">
        <f>E343*8.5/100</f>
        <v>1499.23</v>
      </c>
      <c r="F498" s="50">
        <f>F343*8.5/100</f>
        <v>1579.98</v>
      </c>
      <c r="G498" s="50">
        <f>G343*8.5/100</f>
        <v>1673.48</v>
      </c>
    </row>
    <row r="499" spans="1:7" ht="15.75">
      <c r="A499" s="97"/>
      <c r="B499" s="95"/>
      <c r="C499" s="50"/>
      <c r="D499" s="50"/>
      <c r="E499" s="50"/>
      <c r="F499" s="50"/>
      <c r="G499" s="50"/>
    </row>
    <row r="500" spans="1:7" ht="69.75" customHeight="1">
      <c r="A500" s="123" t="s">
        <v>230</v>
      </c>
      <c r="B500" s="95" t="s">
        <v>50</v>
      </c>
      <c r="C500" s="50">
        <v>20</v>
      </c>
      <c r="D500" s="50">
        <f>D345*0.4/100</f>
        <v>15.644</v>
      </c>
      <c r="E500" s="50">
        <f>E345*0.4/100</f>
        <v>15.644</v>
      </c>
      <c r="F500" s="50">
        <f>F345*0.4/100</f>
        <v>15.644</v>
      </c>
      <c r="G500" s="50">
        <f>G345*0.4/100</f>
        <v>15.644</v>
      </c>
    </row>
    <row r="501" spans="1:7" ht="15.75">
      <c r="A501" s="97"/>
      <c r="B501" s="95"/>
      <c r="C501" s="50"/>
      <c r="D501" s="50"/>
      <c r="E501" s="50"/>
      <c r="F501" s="50"/>
      <c r="G501" s="50"/>
    </row>
    <row r="502" spans="1:7" ht="63">
      <c r="A502" s="124" t="s">
        <v>231</v>
      </c>
      <c r="B502" s="93" t="s">
        <v>50</v>
      </c>
      <c r="C502" s="50">
        <v>17173</v>
      </c>
      <c r="D502" s="50">
        <f>D347*2.6/100</f>
        <v>43776.044</v>
      </c>
      <c r="E502" s="50">
        <f>E347*2.6/100</f>
        <v>47111.844000000005</v>
      </c>
      <c r="F502" s="50">
        <f>F347*2.6/100</f>
        <v>49711.844000000005</v>
      </c>
      <c r="G502" s="50">
        <f>G347*2.6/100</f>
        <v>52831.844000000005</v>
      </c>
    </row>
    <row r="503" spans="1:7" ht="15.75">
      <c r="A503" s="97"/>
      <c r="B503" s="93"/>
      <c r="C503" s="49"/>
      <c r="D503" s="49"/>
      <c r="E503" s="49"/>
      <c r="F503" s="50"/>
      <c r="G503" s="50"/>
    </row>
    <row r="504" spans="1:7" ht="15.75">
      <c r="A504" s="123" t="s">
        <v>232</v>
      </c>
      <c r="B504" s="93" t="s">
        <v>50</v>
      </c>
      <c r="C504" s="49">
        <v>14066</v>
      </c>
      <c r="D504" s="125">
        <f>D349*2.5/100</f>
        <v>18224.675</v>
      </c>
      <c r="E504" s="125">
        <f>E349*2.5/100</f>
        <v>18187.175</v>
      </c>
      <c r="F504" s="125">
        <f>F349*2.5/100</f>
        <v>18153.175</v>
      </c>
      <c r="G504" s="125">
        <f>G349*2.5/100</f>
        <v>18126.925</v>
      </c>
    </row>
    <row r="505" spans="1:7" ht="15.75">
      <c r="A505" s="97"/>
      <c r="B505" s="93"/>
      <c r="C505" s="49"/>
      <c r="D505" s="49"/>
      <c r="E505" s="49"/>
      <c r="F505" s="50"/>
      <c r="G505" s="50"/>
    </row>
    <row r="506" spans="1:7" ht="47.25">
      <c r="A506" s="123" t="s">
        <v>233</v>
      </c>
      <c r="B506" s="93" t="s">
        <v>50</v>
      </c>
      <c r="C506" s="49">
        <v>20780</v>
      </c>
      <c r="D506" s="125">
        <f>D351*4.6/100</f>
        <v>23471.591999999997</v>
      </c>
      <c r="E506" s="125">
        <f>E351*4.6/100</f>
        <v>23728.731999999996</v>
      </c>
      <c r="F506" s="125">
        <f>F351*4.6/100</f>
        <v>23980.811999999998</v>
      </c>
      <c r="G506" s="125">
        <f>G351*4.6/100</f>
        <v>24231.512</v>
      </c>
    </row>
    <row r="507" spans="1:7" ht="15.75">
      <c r="A507" s="97"/>
      <c r="B507" s="93"/>
      <c r="C507" s="49"/>
      <c r="D507" s="49"/>
      <c r="E507" s="49"/>
      <c r="F507" s="50"/>
      <c r="G507" s="50"/>
    </row>
    <row r="508" spans="1:7" ht="63">
      <c r="A508" s="123" t="s">
        <v>234</v>
      </c>
      <c r="B508" s="93" t="s">
        <v>50</v>
      </c>
      <c r="C508" s="49">
        <v>2483</v>
      </c>
      <c r="D508" s="125">
        <f>D353*0.3/100</f>
        <v>428.61299999999994</v>
      </c>
      <c r="E508" s="125">
        <f>E353*0.3/100</f>
        <v>431.61299999999994</v>
      </c>
      <c r="F508" s="125">
        <f>F353*0.3/100</f>
        <v>434.91299999999995</v>
      </c>
      <c r="G508" s="125">
        <f>G353*0.3/100</f>
        <v>438.513</v>
      </c>
    </row>
    <row r="509" spans="1:7" ht="15.75">
      <c r="A509" s="97"/>
      <c r="B509" s="98"/>
      <c r="C509" s="49"/>
      <c r="D509" s="49"/>
      <c r="E509" s="49"/>
      <c r="F509" s="50"/>
      <c r="G509" s="50"/>
    </row>
    <row r="510" spans="1:7" ht="31.5">
      <c r="A510" s="124" t="s">
        <v>235</v>
      </c>
      <c r="B510" s="93" t="s">
        <v>50</v>
      </c>
      <c r="C510" s="46"/>
      <c r="D510" s="46"/>
      <c r="E510" s="46"/>
      <c r="F510" s="45"/>
      <c r="G510" s="45"/>
    </row>
    <row r="511" spans="1:7" ht="15.75">
      <c r="A511" s="97"/>
      <c r="B511" s="98"/>
      <c r="C511" s="49"/>
      <c r="D511" s="49"/>
      <c r="E511" s="49"/>
      <c r="F511" s="50"/>
      <c r="G511" s="50"/>
    </row>
    <row r="512" spans="1:7" ht="21.75" customHeight="1">
      <c r="A512" s="207" t="s">
        <v>56</v>
      </c>
      <c r="B512" s="207"/>
      <c r="C512" s="207"/>
      <c r="D512" s="207"/>
      <c r="E512" s="207"/>
      <c r="F512" s="207"/>
      <c r="G512" s="207"/>
    </row>
    <row r="513" spans="1:7" ht="63">
      <c r="A513" s="19" t="s">
        <v>104</v>
      </c>
      <c r="B513" s="63" t="s">
        <v>50</v>
      </c>
      <c r="C513" s="100"/>
      <c r="D513" s="100"/>
      <c r="E513" s="100"/>
      <c r="F513" s="19"/>
      <c r="G513" s="19"/>
    </row>
    <row r="514" spans="1:7" ht="63">
      <c r="A514" s="101" t="s">
        <v>141</v>
      </c>
      <c r="B514" s="63" t="s">
        <v>50</v>
      </c>
      <c r="C514" s="100"/>
      <c r="D514" s="100"/>
      <c r="E514" s="100"/>
      <c r="F514" s="19"/>
      <c r="G514" s="19"/>
    </row>
    <row r="515" spans="1:7" ht="15.75">
      <c r="A515" s="102" t="s">
        <v>44</v>
      </c>
      <c r="B515" s="63" t="s">
        <v>193</v>
      </c>
      <c r="C515" s="64"/>
      <c r="D515" s="64"/>
      <c r="E515" s="64"/>
      <c r="F515" s="19"/>
      <c r="G515" s="19"/>
    </row>
    <row r="516" spans="1:7" ht="15.75">
      <c r="A516" s="102" t="s">
        <v>45</v>
      </c>
      <c r="B516" s="63" t="s">
        <v>48</v>
      </c>
      <c r="C516" s="64"/>
      <c r="D516" s="64"/>
      <c r="E516" s="64"/>
      <c r="F516" s="19"/>
      <c r="G516" s="19"/>
    </row>
    <row r="517" spans="1:7" ht="20.25" customHeight="1">
      <c r="A517" s="102" t="s">
        <v>46</v>
      </c>
      <c r="B517" s="63" t="s">
        <v>194</v>
      </c>
      <c r="C517" s="111">
        <v>6674.3</v>
      </c>
      <c r="D517" s="46">
        <v>6620</v>
      </c>
      <c r="E517" s="46">
        <v>6600</v>
      </c>
      <c r="F517" s="45">
        <v>6580</v>
      </c>
      <c r="G517" s="45">
        <v>6560</v>
      </c>
    </row>
    <row r="518" spans="1:7" ht="31.5">
      <c r="A518" s="71" t="s">
        <v>47</v>
      </c>
      <c r="B518" s="103" t="s">
        <v>134</v>
      </c>
      <c r="C518" s="111">
        <v>28031.9</v>
      </c>
      <c r="D518" s="46">
        <v>27804</v>
      </c>
      <c r="E518" s="46">
        <v>27720</v>
      </c>
      <c r="F518" s="45">
        <v>27636</v>
      </c>
      <c r="G518" s="45">
        <v>27552</v>
      </c>
    </row>
    <row r="519" spans="1:7" ht="15.75">
      <c r="A519" s="196" t="s">
        <v>57</v>
      </c>
      <c r="B519" s="196"/>
      <c r="C519" s="196"/>
      <c r="D519" s="196"/>
      <c r="E519" s="196"/>
      <c r="F519" s="196"/>
      <c r="G519" s="196"/>
    </row>
    <row r="520" spans="1:7" ht="15.75">
      <c r="A520" s="196"/>
      <c r="B520" s="196"/>
      <c r="C520" s="196"/>
      <c r="D520" s="196"/>
      <c r="E520" s="196"/>
      <c r="F520" s="196"/>
      <c r="G520" s="196"/>
    </row>
    <row r="521" spans="1:7" ht="36" customHeight="1">
      <c r="A521" s="19" t="s">
        <v>105</v>
      </c>
      <c r="B521" s="63" t="s">
        <v>50</v>
      </c>
      <c r="C521" s="46">
        <v>77653</v>
      </c>
      <c r="D521" s="46">
        <v>79866</v>
      </c>
      <c r="E521" s="46">
        <v>82182</v>
      </c>
      <c r="F521" s="45">
        <v>84647</v>
      </c>
      <c r="G521" s="45">
        <v>88033</v>
      </c>
    </row>
    <row r="522" spans="1:7" ht="29.25" customHeight="1">
      <c r="A522" s="196" t="s">
        <v>58</v>
      </c>
      <c r="B522" s="196"/>
      <c r="C522" s="196"/>
      <c r="D522" s="196"/>
      <c r="E522" s="196"/>
      <c r="F522" s="196"/>
      <c r="G522" s="196"/>
    </row>
    <row r="523" spans="1:7" ht="74.25" customHeight="1">
      <c r="A523" s="19" t="s">
        <v>105</v>
      </c>
      <c r="B523" s="63" t="s">
        <v>50</v>
      </c>
      <c r="C523" s="19"/>
      <c r="D523" s="19"/>
      <c r="E523" s="19"/>
      <c r="F523" s="19"/>
      <c r="G523" s="19"/>
    </row>
    <row r="524" spans="1:7" ht="20.25" customHeight="1">
      <c r="A524" s="199"/>
      <c r="B524" s="200"/>
      <c r="C524" s="200"/>
      <c r="D524" s="200"/>
      <c r="E524" s="200"/>
      <c r="F524" s="200"/>
      <c r="G524" s="201"/>
    </row>
    <row r="525" spans="1:7" ht="18.75" customHeight="1">
      <c r="A525" s="207" t="s">
        <v>49</v>
      </c>
      <c r="B525" s="207"/>
      <c r="C525" s="207"/>
      <c r="D525" s="207"/>
      <c r="E525" s="207"/>
      <c r="F525" s="207"/>
      <c r="G525" s="207"/>
    </row>
    <row r="526" spans="1:7" ht="29.25" customHeight="1">
      <c r="A526" s="32" t="s">
        <v>11</v>
      </c>
      <c r="B526" s="95" t="s">
        <v>50</v>
      </c>
      <c r="C526" s="50">
        <f>C528+C532+C534+C536+C538+C540+C542+C544+C546+C548+C550+C552+C554+C558+C560+C562+C564</f>
        <v>245504</v>
      </c>
      <c r="D526" s="50">
        <f>D528+D532+D534+D536+D538+D540+D542+D544+D546+D548+D550+D552+D554+D558+D560+D562+D564</f>
        <v>256522</v>
      </c>
      <c r="E526" s="50">
        <f>E528+E532+E534+E536+E538+E540+E542+E544+E546+E548+E550+E552+E554+E558+E560+E562+E564</f>
        <v>265987</v>
      </c>
      <c r="F526" s="50">
        <f>F528+F532+F534+F536+F538+F540+F542+F544+F546+F548+F550+F552+F554+F558+F560+F562+F564</f>
        <v>275787</v>
      </c>
      <c r="G526" s="50">
        <f>G528+G532+G534+G536+G538+G540+G542+G544+G546+G548+G550+G552+G554+G558+G560+G562+G564</f>
        <v>288684</v>
      </c>
    </row>
    <row r="527" spans="1:7" ht="21" customHeight="1">
      <c r="A527" s="96" t="s">
        <v>114</v>
      </c>
      <c r="B527" s="95"/>
      <c r="C527" s="50"/>
      <c r="D527" s="50"/>
      <c r="E527" s="50"/>
      <c r="F527" s="50"/>
      <c r="G527" s="50"/>
    </row>
    <row r="528" spans="1:7" ht="35.25" customHeight="1">
      <c r="A528" s="123" t="s">
        <v>221</v>
      </c>
      <c r="B528" s="95" t="s">
        <v>50</v>
      </c>
      <c r="C528" s="50">
        <v>56429</v>
      </c>
      <c r="D528" s="50">
        <f>D570-D601</f>
        <v>56432</v>
      </c>
      <c r="E528" s="50">
        <f>E570-E601</f>
        <v>56550</v>
      </c>
      <c r="F528" s="50">
        <f>F570-F601</f>
        <v>56710</v>
      </c>
      <c r="G528" s="50">
        <f>G570-G601</f>
        <v>57070</v>
      </c>
    </row>
    <row r="529" spans="1:7" ht="0.75" customHeight="1">
      <c r="A529" s="97"/>
      <c r="B529" s="95"/>
      <c r="C529" s="50"/>
      <c r="D529" s="50"/>
      <c r="E529" s="50"/>
      <c r="F529" s="50"/>
      <c r="G529" s="50"/>
    </row>
    <row r="530" spans="1:7" ht="30" customHeight="1">
      <c r="A530" s="123" t="s">
        <v>239</v>
      </c>
      <c r="B530" s="95" t="s">
        <v>50</v>
      </c>
      <c r="C530" s="50"/>
      <c r="D530" s="50">
        <f>D571-D603</f>
        <v>0</v>
      </c>
      <c r="E530" s="50">
        <f>E571-E603</f>
        <v>0</v>
      </c>
      <c r="F530" s="50">
        <f>F571-F603</f>
        <v>0</v>
      </c>
      <c r="G530" s="50">
        <f>G571-G603</f>
        <v>0</v>
      </c>
    </row>
    <row r="531" spans="1:7" ht="18" customHeight="1">
      <c r="A531" s="97"/>
      <c r="B531" s="95"/>
      <c r="C531" s="50"/>
      <c r="D531" s="50"/>
      <c r="E531" s="50"/>
      <c r="F531" s="50"/>
      <c r="G531" s="50"/>
    </row>
    <row r="532" spans="1:7" ht="31.5">
      <c r="A532" s="123" t="s">
        <v>222</v>
      </c>
      <c r="B532" s="95" t="s">
        <v>50</v>
      </c>
      <c r="C532" s="50">
        <v>54908</v>
      </c>
      <c r="D532" s="50">
        <f>D573-D605</f>
        <v>49960</v>
      </c>
      <c r="E532" s="50">
        <f>E573-E605</f>
        <v>51510</v>
      </c>
      <c r="F532" s="50">
        <f>F573-F605</f>
        <v>52025</v>
      </c>
      <c r="G532" s="50">
        <f>G573-G605</f>
        <v>55300</v>
      </c>
    </row>
    <row r="533" spans="1:7" ht="15.75">
      <c r="A533" s="97"/>
      <c r="B533" s="95"/>
      <c r="C533" s="50"/>
      <c r="D533" s="50"/>
      <c r="E533" s="50"/>
      <c r="F533" s="50"/>
      <c r="G533" s="50"/>
    </row>
    <row r="534" spans="1:7" ht="49.5" customHeight="1">
      <c r="A534" s="123" t="s">
        <v>237</v>
      </c>
      <c r="B534" s="95" t="s">
        <v>50</v>
      </c>
      <c r="C534" s="50">
        <v>-5963</v>
      </c>
      <c r="D534" s="50">
        <f>D574-D606</f>
        <v>0</v>
      </c>
      <c r="E534" s="50">
        <f>E574-E606</f>
        <v>0</v>
      </c>
      <c r="F534" s="50">
        <f>F574-F606</f>
        <v>0</v>
      </c>
      <c r="G534" s="50">
        <f>G574-G606</f>
        <v>0</v>
      </c>
    </row>
    <row r="535" spans="1:7" ht="18" customHeight="1">
      <c r="A535" s="97"/>
      <c r="B535" s="95"/>
      <c r="C535" s="50"/>
      <c r="D535" s="50"/>
      <c r="E535" s="50"/>
      <c r="F535" s="50"/>
      <c r="G535" s="50"/>
    </row>
    <row r="536" spans="1:7" ht="78.75">
      <c r="A536" s="124" t="s">
        <v>236</v>
      </c>
      <c r="B536" s="95" t="s">
        <v>50</v>
      </c>
      <c r="C536" s="50">
        <v>3087</v>
      </c>
      <c r="D536" s="50">
        <f>D576-D608</f>
        <v>5218</v>
      </c>
      <c r="E536" s="50">
        <f>E576-E608</f>
        <v>4568</v>
      </c>
      <c r="F536" s="50">
        <f>F576-F608</f>
        <v>4588</v>
      </c>
      <c r="G536" s="50">
        <f>G576-G608</f>
        <v>4599</v>
      </c>
    </row>
    <row r="537" spans="1:7" ht="15.75">
      <c r="A537" s="97"/>
      <c r="B537" s="95"/>
      <c r="C537" s="50"/>
      <c r="D537" s="50"/>
      <c r="E537" s="50"/>
      <c r="F537" s="50"/>
      <c r="G537" s="50"/>
    </row>
    <row r="538" spans="1:7" ht="24" customHeight="1">
      <c r="A538" s="123" t="s">
        <v>223</v>
      </c>
      <c r="B538" s="95" t="s">
        <v>50</v>
      </c>
      <c r="C538" s="50">
        <v>48069</v>
      </c>
      <c r="D538" s="50">
        <f>D577-D610</f>
        <v>49250</v>
      </c>
      <c r="E538" s="50">
        <f>E577-E610</f>
        <v>50800</v>
      </c>
      <c r="F538" s="50">
        <f>F577-F610</f>
        <v>52400</v>
      </c>
      <c r="G538" s="50">
        <f>G577-G610</f>
        <v>53900</v>
      </c>
    </row>
    <row r="539" spans="1:7" ht="15.75">
      <c r="A539" s="97"/>
      <c r="B539" s="95"/>
      <c r="C539" s="50"/>
      <c r="D539" s="50"/>
      <c r="E539" s="50"/>
      <c r="F539" s="50"/>
      <c r="G539" s="50"/>
    </row>
    <row r="540" spans="1:7" ht="63">
      <c r="A540" s="123" t="s">
        <v>224</v>
      </c>
      <c r="B540" s="95" t="s">
        <v>50</v>
      </c>
      <c r="C540" s="50">
        <v>58646</v>
      </c>
      <c r="D540" s="50">
        <f>D578-D612</f>
        <v>62045</v>
      </c>
      <c r="E540" s="50">
        <f>E578-E612</f>
        <v>65570</v>
      </c>
      <c r="F540" s="50">
        <f>F578-F612</f>
        <v>69870</v>
      </c>
      <c r="G540" s="50">
        <f>G578-G612</f>
        <v>74525</v>
      </c>
    </row>
    <row r="541" spans="1:7" ht="15.75">
      <c r="A541" s="97"/>
      <c r="B541" s="95"/>
      <c r="C541" s="50"/>
      <c r="D541" s="50"/>
      <c r="E541" s="50"/>
      <c r="F541" s="50"/>
      <c r="G541" s="50"/>
    </row>
    <row r="542" spans="1:7" ht="47.25">
      <c r="A542" s="124" t="s">
        <v>226</v>
      </c>
      <c r="B542" s="95" t="s">
        <v>50</v>
      </c>
      <c r="C542" s="50">
        <v>6234</v>
      </c>
      <c r="D542" s="50">
        <f>D579-D613</f>
        <v>6740</v>
      </c>
      <c r="E542" s="50">
        <f>E579-E613</f>
        <v>7000</v>
      </c>
      <c r="F542" s="50">
        <f>F579-F613</f>
        <v>7469</v>
      </c>
      <c r="G542" s="50">
        <f>G579-G613</f>
        <v>7840</v>
      </c>
    </row>
    <row r="543" spans="1:7" ht="15.75">
      <c r="A543" s="97"/>
      <c r="B543" s="95"/>
      <c r="C543" s="50"/>
      <c r="D543" s="50"/>
      <c r="E543" s="50"/>
      <c r="F543" s="50"/>
      <c r="G543" s="50"/>
    </row>
    <row r="544" spans="1:7" ht="31.5">
      <c r="A544" s="123" t="s">
        <v>225</v>
      </c>
      <c r="B544" s="95" t="s">
        <v>50</v>
      </c>
      <c r="C544" s="50">
        <v>-575</v>
      </c>
      <c r="D544" s="50">
        <f>D580-D615</f>
        <v>-300</v>
      </c>
      <c r="E544" s="50">
        <f>E580-E615</f>
        <v>100</v>
      </c>
      <c r="F544" s="50">
        <f>F580-F615</f>
        <v>400</v>
      </c>
      <c r="G544" s="50">
        <f>G580-G615</f>
        <v>700</v>
      </c>
    </row>
    <row r="545" spans="1:7" ht="15.75">
      <c r="A545" s="97"/>
      <c r="B545" s="95"/>
      <c r="C545" s="50"/>
      <c r="D545" s="50"/>
      <c r="E545" s="50"/>
      <c r="F545" s="50"/>
      <c r="G545" s="50"/>
    </row>
    <row r="546" spans="1:7" ht="31.5">
      <c r="A546" s="123" t="s">
        <v>227</v>
      </c>
      <c r="B546" s="95" t="s">
        <v>50</v>
      </c>
      <c r="C546" s="50">
        <v>1855</v>
      </c>
      <c r="D546" s="50">
        <f>D581-D617</f>
        <v>2200</v>
      </c>
      <c r="E546" s="50">
        <f>E581-E617</f>
        <v>2250</v>
      </c>
      <c r="F546" s="50">
        <f>F581-F617</f>
        <v>2380</v>
      </c>
      <c r="G546" s="50">
        <f>G581-G617</f>
        <v>2540</v>
      </c>
    </row>
    <row r="547" spans="1:7" ht="15.75">
      <c r="A547" s="97"/>
      <c r="B547" s="95"/>
      <c r="C547" s="50"/>
      <c r="D547" s="50"/>
      <c r="E547" s="50"/>
      <c r="F547" s="50"/>
      <c r="G547" s="50"/>
    </row>
    <row r="548" spans="1:7" ht="35.25" customHeight="1">
      <c r="A548" s="124" t="s">
        <v>228</v>
      </c>
      <c r="B548" s="95" t="s">
        <v>50</v>
      </c>
      <c r="C548" s="45">
        <v>230</v>
      </c>
      <c r="D548" s="45">
        <f>D582-D619</f>
        <v>567</v>
      </c>
      <c r="E548" s="45">
        <f>E582-E619</f>
        <v>624</v>
      </c>
      <c r="F548" s="45">
        <f>F582-F619</f>
        <v>675</v>
      </c>
      <c r="G548" s="45">
        <f>G582-G619</f>
        <v>725</v>
      </c>
    </row>
    <row r="549" spans="1:7" ht="15.75">
      <c r="A549" s="97"/>
      <c r="B549" s="95"/>
      <c r="C549" s="50"/>
      <c r="D549" s="50"/>
      <c r="E549" s="50"/>
      <c r="F549" s="50"/>
      <c r="G549" s="50"/>
    </row>
    <row r="550" spans="1:7" ht="31.5">
      <c r="A550" s="123" t="s">
        <v>229</v>
      </c>
      <c r="B550" s="95" t="s">
        <v>50</v>
      </c>
      <c r="C550" s="50">
        <v>26020</v>
      </c>
      <c r="D550" s="50">
        <f>D584-D621</f>
        <v>27300</v>
      </c>
      <c r="E550" s="50">
        <f>E584-E621</f>
        <v>29295</v>
      </c>
      <c r="F550" s="50">
        <f>F584-F621</f>
        <v>30950</v>
      </c>
      <c r="G550" s="50">
        <f>G584-G621</f>
        <v>32680</v>
      </c>
    </row>
    <row r="551" spans="1:7" ht="15.75">
      <c r="A551" s="97"/>
      <c r="B551" s="95"/>
      <c r="C551" s="50"/>
      <c r="D551" s="50"/>
      <c r="E551" s="50"/>
      <c r="F551" s="50"/>
      <c r="G551" s="50"/>
    </row>
    <row r="552" spans="1:7" ht="47.25">
      <c r="A552" s="124" t="s">
        <v>238</v>
      </c>
      <c r="B552" s="95" t="s">
        <v>50</v>
      </c>
      <c r="C552" s="50">
        <v>1000</v>
      </c>
      <c r="D552" s="50">
        <f>D585-D623</f>
        <v>1080</v>
      </c>
      <c r="E552" s="50">
        <f>E585-E623</f>
        <v>1140</v>
      </c>
      <c r="F552" s="50">
        <f>F585-F623</f>
        <v>1200</v>
      </c>
      <c r="G552" s="50">
        <f>G585-G623</f>
        <v>1265</v>
      </c>
    </row>
    <row r="553" spans="1:7" ht="15.75">
      <c r="A553" s="97"/>
      <c r="B553" s="95"/>
      <c r="C553" s="50"/>
      <c r="D553" s="50"/>
      <c r="E553" s="50"/>
      <c r="F553" s="50"/>
      <c r="G553" s="50"/>
    </row>
    <row r="554" spans="1:7" ht="63">
      <c r="A554" s="123" t="s">
        <v>230</v>
      </c>
      <c r="B554" s="95" t="s">
        <v>50</v>
      </c>
      <c r="C554" s="50">
        <v>-109</v>
      </c>
      <c r="D554" s="50">
        <f>D586-D625</f>
        <v>-105</v>
      </c>
      <c r="E554" s="50">
        <f>E586-E625</f>
        <v>-60</v>
      </c>
      <c r="F554" s="50">
        <f>F586-F625</f>
        <v>0</v>
      </c>
      <c r="G554" s="50">
        <f>G586-G625</f>
        <v>15</v>
      </c>
    </row>
    <row r="555" spans="1:7" ht="15.75">
      <c r="A555" s="97"/>
      <c r="B555" s="95"/>
      <c r="C555" s="50"/>
      <c r="D555" s="50"/>
      <c r="E555" s="50"/>
      <c r="F555" s="50"/>
      <c r="G555" s="50"/>
    </row>
    <row r="556" spans="1:7" ht="63">
      <c r="A556" s="124" t="s">
        <v>231</v>
      </c>
      <c r="B556" s="93" t="s">
        <v>50</v>
      </c>
      <c r="C556" s="50"/>
      <c r="D556" s="50">
        <f>D588-D627</f>
        <v>0</v>
      </c>
      <c r="E556" s="50">
        <f>E588-E627</f>
        <v>0</v>
      </c>
      <c r="F556" s="50">
        <f>F588-F627</f>
        <v>0</v>
      </c>
      <c r="G556" s="50">
        <f>G588-G627</f>
        <v>0</v>
      </c>
    </row>
    <row r="557" spans="1:7" ht="15.75">
      <c r="A557" s="97"/>
      <c r="B557" s="93"/>
      <c r="C557" s="49"/>
      <c r="D557" s="49"/>
      <c r="E557" s="49"/>
      <c r="F557" s="50"/>
      <c r="G557" s="50"/>
    </row>
    <row r="558" spans="1:7" ht="15.75">
      <c r="A558" s="123" t="s">
        <v>232</v>
      </c>
      <c r="B558" s="93" t="s">
        <v>50</v>
      </c>
      <c r="C558" s="49">
        <v>1559</v>
      </c>
      <c r="D558" s="125">
        <f>D590-D629</f>
        <v>1700</v>
      </c>
      <c r="E558" s="125">
        <f>E590-E629</f>
        <v>1750</v>
      </c>
      <c r="F558" s="125">
        <f>F590-F629</f>
        <v>1800</v>
      </c>
      <c r="G558" s="125">
        <f>G590-G629</f>
        <v>1850</v>
      </c>
    </row>
    <row r="559" spans="1:7" ht="15.75">
      <c r="A559" s="97"/>
      <c r="B559" s="93"/>
      <c r="C559" s="49"/>
      <c r="D559" s="49"/>
      <c r="E559" s="49"/>
      <c r="F559" s="50"/>
      <c r="G559" s="50"/>
    </row>
    <row r="560" spans="1:7" ht="47.25">
      <c r="A560" s="123" t="s">
        <v>233</v>
      </c>
      <c r="B560" s="93" t="s">
        <v>50</v>
      </c>
      <c r="C560" s="49">
        <v>-6988</v>
      </c>
      <c r="D560" s="125">
        <f>D592-D631</f>
        <v>-6585</v>
      </c>
      <c r="E560" s="125">
        <f>E592-E631</f>
        <v>-6135</v>
      </c>
      <c r="F560" s="125">
        <f>F592-F631</f>
        <v>-5710</v>
      </c>
      <c r="G560" s="125">
        <f>G592-G631</f>
        <v>-5360</v>
      </c>
    </row>
    <row r="561" spans="1:7" ht="15.75">
      <c r="A561" s="97"/>
      <c r="B561" s="93"/>
      <c r="C561" s="49"/>
      <c r="D561" s="49"/>
      <c r="E561" s="49"/>
      <c r="F561" s="50"/>
      <c r="G561" s="50"/>
    </row>
    <row r="562" spans="1:7" ht="63">
      <c r="A562" s="123" t="s">
        <v>234</v>
      </c>
      <c r="B562" s="93" t="s">
        <v>50</v>
      </c>
      <c r="C562" s="49">
        <v>84</v>
      </c>
      <c r="D562" s="125">
        <f>D594-D633</f>
        <v>0</v>
      </c>
      <c r="E562" s="125">
        <f>E594-E633</f>
        <v>0</v>
      </c>
      <c r="F562" s="125">
        <f>F594-F633</f>
        <v>0</v>
      </c>
      <c r="G562" s="125">
        <f>G594-G633</f>
        <v>0</v>
      </c>
    </row>
    <row r="563" spans="1:7" ht="15.75">
      <c r="A563" s="97"/>
      <c r="B563" s="98"/>
      <c r="C563" s="49"/>
      <c r="D563" s="49"/>
      <c r="E563" s="49"/>
      <c r="F563" s="50"/>
      <c r="G563" s="50"/>
    </row>
    <row r="564" spans="1:7" ht="31.5">
      <c r="A564" s="124" t="s">
        <v>235</v>
      </c>
      <c r="B564" s="93" t="s">
        <v>50</v>
      </c>
      <c r="C564" s="49">
        <v>1018</v>
      </c>
      <c r="D564" s="125">
        <f>D596-D635</f>
        <v>1020</v>
      </c>
      <c r="E564" s="125">
        <f>E596-E635</f>
        <v>1025</v>
      </c>
      <c r="F564" s="125">
        <f>F596-F635</f>
        <v>1030</v>
      </c>
      <c r="G564" s="125">
        <f>G596-G635</f>
        <v>1035</v>
      </c>
    </row>
    <row r="565" spans="1:7" ht="15.75">
      <c r="A565" s="97"/>
      <c r="B565" s="98"/>
      <c r="C565" s="49"/>
      <c r="D565" s="49"/>
      <c r="E565" s="49"/>
      <c r="F565" s="50"/>
      <c r="G565" s="50"/>
    </row>
    <row r="566" spans="1:7" ht="15.75">
      <c r="A566" s="99" t="s">
        <v>12</v>
      </c>
      <c r="B566" s="104"/>
      <c r="C566" s="50"/>
      <c r="D566" s="48"/>
      <c r="E566" s="48"/>
      <c r="F566" s="48"/>
      <c r="G566" s="48"/>
    </row>
    <row r="567" spans="1:7" ht="15.75">
      <c r="A567" s="97"/>
      <c r="B567" s="104"/>
      <c r="C567" s="50"/>
      <c r="D567" s="48"/>
      <c r="E567" s="48"/>
      <c r="F567" s="48"/>
      <c r="G567" s="48"/>
    </row>
    <row r="568" spans="1:7" ht="30" customHeight="1">
      <c r="A568" s="19" t="s">
        <v>272</v>
      </c>
      <c r="B568" s="95" t="s">
        <v>50</v>
      </c>
      <c r="C568" s="48">
        <f>C570+C571+C573+C574+C576+C577+C578+C579+C580+C581+C582+C584+C585+C586+C588+C590+C592+C594+C596</f>
        <v>646735</v>
      </c>
      <c r="D568" s="48">
        <f>D570+D571+D573+D574+D576+D577+D578+D579+D580+D581+D582+D584+D585+D586+D588+D590+D592+D594+D596</f>
        <v>613707</v>
      </c>
      <c r="E568" s="48">
        <f>E570+E571+E573+E574+E576+E577+E578+E579+E580+E581+E582+E584+E585+E586+E588+E590+E592+E594+E596</f>
        <v>620942</v>
      </c>
      <c r="F568" s="48">
        <f>F570+F571+F573+F574+F576+F577+F578+F579+F580+F581+F582+F584+F585+F586+F588+F590+F592+F594+F596</f>
        <v>628773</v>
      </c>
      <c r="G568" s="48">
        <f>G570+G571+G573+G574+G576+G577+G578+G579+G580+G581+G582+G584+G585+G586+G588+G590+G592+G594+G596</f>
        <v>637829</v>
      </c>
    </row>
    <row r="569" spans="1:7" ht="47.25">
      <c r="A569" s="96" t="s">
        <v>114</v>
      </c>
      <c r="B569" s="95"/>
      <c r="C569" s="50"/>
      <c r="D569" s="48"/>
      <c r="E569" s="48"/>
      <c r="F569" s="48"/>
      <c r="G569" s="48"/>
    </row>
    <row r="570" spans="1:7" ht="47.25">
      <c r="A570" s="123" t="s">
        <v>221</v>
      </c>
      <c r="B570" s="95" t="s">
        <v>50</v>
      </c>
      <c r="C570" s="50">
        <v>56905</v>
      </c>
      <c r="D570" s="50">
        <v>56907</v>
      </c>
      <c r="E570" s="50">
        <v>57000</v>
      </c>
      <c r="F570" s="50">
        <v>57150</v>
      </c>
      <c r="G570" s="50">
        <v>57500</v>
      </c>
    </row>
    <row r="571" spans="1:7" ht="31.5">
      <c r="A571" s="123" t="s">
        <v>239</v>
      </c>
      <c r="B571" s="95" t="s">
        <v>50</v>
      </c>
      <c r="C571" s="50"/>
      <c r="D571" s="50"/>
      <c r="E571" s="50"/>
      <c r="F571" s="50"/>
      <c r="G571" s="50"/>
    </row>
    <row r="572" spans="1:7" ht="15.75">
      <c r="A572" s="97"/>
      <c r="B572" s="95"/>
      <c r="C572" s="50"/>
      <c r="D572" s="50"/>
      <c r="E572" s="50"/>
      <c r="F572" s="50"/>
      <c r="G572" s="50"/>
    </row>
    <row r="573" spans="1:7" ht="31.5">
      <c r="A573" s="123" t="s">
        <v>222</v>
      </c>
      <c r="B573" s="95" t="s">
        <v>50</v>
      </c>
      <c r="C573" s="50">
        <v>408980</v>
      </c>
      <c r="D573" s="45">
        <v>368050</v>
      </c>
      <c r="E573" s="50">
        <v>369100</v>
      </c>
      <c r="F573" s="50">
        <v>369170</v>
      </c>
      <c r="G573" s="50">
        <v>370000</v>
      </c>
    </row>
    <row r="574" spans="1:7" ht="63.75" customHeight="1">
      <c r="A574" s="123" t="s">
        <v>237</v>
      </c>
      <c r="B574" s="95" t="s">
        <v>50</v>
      </c>
      <c r="C574" s="50">
        <v>0</v>
      </c>
      <c r="D574" s="50"/>
      <c r="E574" s="50"/>
      <c r="F574" s="50"/>
      <c r="G574" s="50"/>
    </row>
    <row r="575" spans="1:7" ht="15.75">
      <c r="A575" s="97"/>
      <c r="B575" s="95"/>
      <c r="C575" s="50"/>
      <c r="D575" s="50"/>
      <c r="E575" s="50"/>
      <c r="F575" s="50"/>
      <c r="G575" s="50"/>
    </row>
    <row r="576" spans="1:7" ht="78.75">
      <c r="A576" s="124" t="s">
        <v>236</v>
      </c>
      <c r="B576" s="95" t="s">
        <v>50</v>
      </c>
      <c r="C576" s="50">
        <v>3087</v>
      </c>
      <c r="D576" s="50">
        <v>5218</v>
      </c>
      <c r="E576" s="50">
        <v>4568</v>
      </c>
      <c r="F576" s="50">
        <v>4588</v>
      </c>
      <c r="G576" s="50">
        <v>4599</v>
      </c>
    </row>
    <row r="577" spans="1:7" ht="15.75">
      <c r="A577" s="123" t="s">
        <v>223</v>
      </c>
      <c r="B577" s="95" t="s">
        <v>50</v>
      </c>
      <c r="C577" s="50">
        <v>53225</v>
      </c>
      <c r="D577" s="50">
        <v>54250</v>
      </c>
      <c r="E577" s="50">
        <v>55300</v>
      </c>
      <c r="F577" s="50">
        <v>56400</v>
      </c>
      <c r="G577" s="50">
        <v>57500</v>
      </c>
    </row>
    <row r="578" spans="1:7" ht="63">
      <c r="A578" s="123" t="s">
        <v>224</v>
      </c>
      <c r="B578" s="95" t="s">
        <v>50</v>
      </c>
      <c r="C578" s="50">
        <v>76325</v>
      </c>
      <c r="D578" s="50">
        <v>79370</v>
      </c>
      <c r="E578" s="50">
        <v>82540</v>
      </c>
      <c r="F578" s="50">
        <v>86500</v>
      </c>
      <c r="G578" s="50">
        <v>90825</v>
      </c>
    </row>
    <row r="579" spans="1:7" ht="47.25">
      <c r="A579" s="124" t="s">
        <v>226</v>
      </c>
      <c r="B579" s="95" t="s">
        <v>50</v>
      </c>
      <c r="C579" s="50">
        <v>6610</v>
      </c>
      <c r="D579" s="50">
        <v>7095</v>
      </c>
      <c r="E579" s="50">
        <v>7350</v>
      </c>
      <c r="F579" s="50">
        <v>7815</v>
      </c>
      <c r="G579" s="50">
        <v>8180</v>
      </c>
    </row>
    <row r="580" spans="1:7" ht="31.5">
      <c r="A580" s="123" t="s">
        <v>225</v>
      </c>
      <c r="B580" s="95" t="s">
        <v>50</v>
      </c>
      <c r="C580" s="50">
        <v>2464</v>
      </c>
      <c r="D580" s="50">
        <v>2500</v>
      </c>
      <c r="E580" s="50">
        <v>2600</v>
      </c>
      <c r="F580" s="50">
        <v>2700</v>
      </c>
      <c r="G580" s="50">
        <v>2800</v>
      </c>
    </row>
    <row r="581" spans="1:7" ht="31.5">
      <c r="A581" s="123" t="s">
        <v>227</v>
      </c>
      <c r="B581" s="95" t="s">
        <v>50</v>
      </c>
      <c r="C581" s="50">
        <v>2157</v>
      </c>
      <c r="D581" s="50">
        <v>2200</v>
      </c>
      <c r="E581" s="50">
        <v>2250</v>
      </c>
      <c r="F581" s="50">
        <v>2380</v>
      </c>
      <c r="G581" s="50">
        <v>2540</v>
      </c>
    </row>
    <row r="582" spans="1:7" ht="36.75" customHeight="1">
      <c r="A582" s="124" t="s">
        <v>228</v>
      </c>
      <c r="B582" s="95" t="s">
        <v>50</v>
      </c>
      <c r="C582" s="50">
        <v>525</v>
      </c>
      <c r="D582" s="50">
        <v>567</v>
      </c>
      <c r="E582" s="50">
        <v>624</v>
      </c>
      <c r="F582" s="50">
        <v>675</v>
      </c>
      <c r="G582" s="50">
        <v>725</v>
      </c>
    </row>
    <row r="583" spans="1:7" ht="15.75">
      <c r="A583" s="97"/>
      <c r="B583" s="95"/>
      <c r="C583" s="50"/>
      <c r="D583" s="50"/>
      <c r="E583" s="50"/>
      <c r="F583" s="50"/>
      <c r="G583" s="50"/>
    </row>
    <row r="584" spans="1:7" ht="31.5">
      <c r="A584" s="123" t="s">
        <v>229</v>
      </c>
      <c r="B584" s="95" t="s">
        <v>50</v>
      </c>
      <c r="C584" s="50">
        <v>28164</v>
      </c>
      <c r="D584" s="50">
        <v>29200</v>
      </c>
      <c r="E584" s="50">
        <v>31095</v>
      </c>
      <c r="F584" s="50">
        <v>32650</v>
      </c>
      <c r="G584" s="50">
        <v>34280</v>
      </c>
    </row>
    <row r="585" spans="1:7" ht="47.25">
      <c r="A585" s="124" t="s">
        <v>238</v>
      </c>
      <c r="B585" s="95" t="s">
        <v>50</v>
      </c>
      <c r="C585" s="50">
        <v>4300</v>
      </c>
      <c r="D585" s="50">
        <v>4330</v>
      </c>
      <c r="E585" s="50">
        <v>4350</v>
      </c>
      <c r="F585" s="50">
        <v>4400</v>
      </c>
      <c r="G585" s="50">
        <v>4450</v>
      </c>
    </row>
    <row r="586" spans="1:7" ht="63">
      <c r="A586" s="123" t="s">
        <v>230</v>
      </c>
      <c r="B586" s="95" t="s">
        <v>50</v>
      </c>
      <c r="C586" s="50">
        <v>599</v>
      </c>
      <c r="D586" s="50">
        <v>550</v>
      </c>
      <c r="E586" s="50">
        <v>555</v>
      </c>
      <c r="F586" s="50">
        <v>605</v>
      </c>
      <c r="G586" s="50">
        <v>615</v>
      </c>
    </row>
    <row r="587" spans="1:7" ht="15.75">
      <c r="A587" s="97"/>
      <c r="B587" s="95"/>
      <c r="C587" s="50"/>
      <c r="D587" s="50"/>
      <c r="E587" s="50"/>
      <c r="F587" s="50"/>
      <c r="G587" s="50"/>
    </row>
    <row r="588" spans="1:7" ht="63">
      <c r="A588" s="124" t="s">
        <v>231</v>
      </c>
      <c r="B588" s="93" t="s">
        <v>50</v>
      </c>
      <c r="C588" s="50"/>
      <c r="D588" s="50"/>
      <c r="E588" s="50"/>
      <c r="F588" s="50"/>
      <c r="G588" s="50"/>
    </row>
    <row r="589" spans="1:7" ht="15.75">
      <c r="A589" s="97"/>
      <c r="B589" s="93"/>
      <c r="C589" s="49"/>
      <c r="D589" s="49"/>
      <c r="E589" s="49"/>
      <c r="F589" s="50"/>
      <c r="G589" s="50"/>
    </row>
    <row r="590" spans="1:7" ht="15.75">
      <c r="A590" s="123" t="s">
        <v>232</v>
      </c>
      <c r="B590" s="93" t="s">
        <v>50</v>
      </c>
      <c r="C590" s="49">
        <v>1559</v>
      </c>
      <c r="D590" s="49">
        <v>1700</v>
      </c>
      <c r="E590" s="49">
        <v>1750</v>
      </c>
      <c r="F590" s="50">
        <v>1800</v>
      </c>
      <c r="G590" s="50">
        <v>1850</v>
      </c>
    </row>
    <row r="591" spans="1:7" ht="15.75">
      <c r="A591" s="97"/>
      <c r="B591" s="93"/>
      <c r="C591" s="49"/>
      <c r="D591" s="49"/>
      <c r="E591" s="49"/>
      <c r="F591" s="50"/>
      <c r="G591" s="50"/>
    </row>
    <row r="592" spans="1:7" ht="47.25">
      <c r="A592" s="123" t="s">
        <v>233</v>
      </c>
      <c r="B592" s="93" t="s">
        <v>50</v>
      </c>
      <c r="C592" s="49">
        <v>733</v>
      </c>
      <c r="D592" s="49">
        <v>750</v>
      </c>
      <c r="E592" s="49">
        <v>835</v>
      </c>
      <c r="F592" s="50">
        <v>910</v>
      </c>
      <c r="G592" s="50">
        <v>930</v>
      </c>
    </row>
    <row r="593" spans="1:7" ht="15.75">
      <c r="A593" s="97"/>
      <c r="B593" s="93"/>
      <c r="C593" s="49"/>
      <c r="D593" s="49"/>
      <c r="E593" s="49"/>
      <c r="F593" s="50"/>
      <c r="G593" s="50"/>
    </row>
    <row r="594" spans="1:7" ht="63">
      <c r="A594" s="123" t="s">
        <v>234</v>
      </c>
      <c r="B594" s="93" t="s">
        <v>50</v>
      </c>
      <c r="C594" s="49">
        <v>84</v>
      </c>
      <c r="D594" s="49">
        <v>0</v>
      </c>
      <c r="E594" s="49">
        <v>0</v>
      </c>
      <c r="F594" s="50">
        <v>0</v>
      </c>
      <c r="G594" s="50">
        <v>0</v>
      </c>
    </row>
    <row r="595" spans="1:7" ht="15.75">
      <c r="A595" s="97"/>
      <c r="B595" s="98"/>
      <c r="C595" s="49"/>
      <c r="D595" s="49"/>
      <c r="E595" s="49"/>
      <c r="F595" s="50"/>
      <c r="G595" s="50"/>
    </row>
    <row r="596" spans="1:7" ht="31.5">
      <c r="A596" s="124" t="s">
        <v>235</v>
      </c>
      <c r="B596" s="93" t="s">
        <v>50</v>
      </c>
      <c r="C596" s="49">
        <v>1018</v>
      </c>
      <c r="D596" s="49">
        <v>1020</v>
      </c>
      <c r="E596" s="49">
        <v>1025</v>
      </c>
      <c r="F596" s="50">
        <v>1030</v>
      </c>
      <c r="G596" s="50">
        <v>1035</v>
      </c>
    </row>
    <row r="597" spans="1:7" ht="15.75">
      <c r="A597" s="97"/>
      <c r="B597" s="98"/>
      <c r="C597" s="49"/>
      <c r="D597" s="49"/>
      <c r="E597" s="49"/>
      <c r="F597" s="50"/>
      <c r="G597" s="50"/>
    </row>
    <row r="598" spans="1:7" ht="51.75" customHeight="1">
      <c r="A598" s="99" t="s">
        <v>183</v>
      </c>
      <c r="B598" s="95" t="s">
        <v>9</v>
      </c>
      <c r="C598" s="50">
        <v>75.4</v>
      </c>
      <c r="D598" s="48"/>
      <c r="E598" s="48"/>
      <c r="F598" s="48"/>
      <c r="G598" s="48"/>
    </row>
    <row r="599" spans="1:7" ht="25.5" customHeight="1">
      <c r="A599" s="32" t="s">
        <v>16</v>
      </c>
      <c r="B599" s="95" t="s">
        <v>50</v>
      </c>
      <c r="C599" s="50">
        <f>C601+C605+C606+C610+C612+C613+C615+C617+C619+C621+C623+C625+C631</f>
        <v>401231</v>
      </c>
      <c r="D599" s="48">
        <f>D601+D603+D605+D606+D608+D610+D612+D613+D615+D617+D619+D621+D623+D625+D627+D629+D631+D633+D635</f>
        <v>357185</v>
      </c>
      <c r="E599" s="48">
        <f>E601+E603+E605+E606+E608+E610+E612+E613+E615+E617+E619+E621+E623+E625+E627+E629+E631+E633+E635</f>
        <v>354955</v>
      </c>
      <c r="F599" s="48">
        <f>F601+F603+F605+F606+F608+F610+F612+F613+F615+F617+F619+F621+F623+F625+F627+F629+F631+F633+F635</f>
        <v>352986</v>
      </c>
      <c r="G599" s="48">
        <f>G601+G603+G605+G606+G608+G610+G612+G613+G615+G617+G619+G621+G623+G625+G627+G629+G631+G633+G635</f>
        <v>349145</v>
      </c>
    </row>
    <row r="600" spans="1:7" ht="34.5" customHeight="1">
      <c r="A600" s="96" t="s">
        <v>114</v>
      </c>
      <c r="B600" s="95"/>
      <c r="C600" s="50"/>
      <c r="D600" s="48"/>
      <c r="E600" s="48"/>
      <c r="F600" s="48"/>
      <c r="G600" s="48"/>
    </row>
    <row r="601" spans="1:7" ht="47.25">
      <c r="A601" s="123" t="s">
        <v>221</v>
      </c>
      <c r="B601" s="95" t="s">
        <v>50</v>
      </c>
      <c r="C601" s="50">
        <v>476</v>
      </c>
      <c r="D601" s="50">
        <v>475</v>
      </c>
      <c r="E601" s="50">
        <v>450</v>
      </c>
      <c r="F601" s="50">
        <v>440</v>
      </c>
      <c r="G601" s="50">
        <v>430</v>
      </c>
    </row>
    <row r="602" spans="1:7" ht="15.75">
      <c r="A602" s="97"/>
      <c r="B602" s="95"/>
      <c r="C602" s="50"/>
      <c r="D602" s="50"/>
      <c r="E602" s="50"/>
      <c r="F602" s="50"/>
      <c r="G602" s="50"/>
    </row>
    <row r="603" spans="1:7" ht="31.5">
      <c r="A603" s="123" t="s">
        <v>239</v>
      </c>
      <c r="B603" s="95" t="s">
        <v>50</v>
      </c>
      <c r="C603" s="50"/>
      <c r="D603" s="50"/>
      <c r="E603" s="50"/>
      <c r="F603" s="50"/>
      <c r="G603" s="50"/>
    </row>
    <row r="604" spans="1:7" ht="15.75">
      <c r="A604" s="97"/>
      <c r="B604" s="95"/>
      <c r="C604" s="50"/>
      <c r="D604" s="50"/>
      <c r="E604" s="50"/>
      <c r="F604" s="50"/>
      <c r="G604" s="50"/>
    </row>
    <row r="605" spans="1:7" ht="31.5">
      <c r="A605" s="123" t="s">
        <v>222</v>
      </c>
      <c r="B605" s="95" t="s">
        <v>50</v>
      </c>
      <c r="C605" s="50">
        <v>354072</v>
      </c>
      <c r="D605" s="50">
        <v>318090</v>
      </c>
      <c r="E605" s="50">
        <v>317590</v>
      </c>
      <c r="F605" s="50">
        <v>317145</v>
      </c>
      <c r="G605" s="50">
        <v>314700</v>
      </c>
    </row>
    <row r="606" spans="1:7" ht="63">
      <c r="A606" s="123" t="s">
        <v>237</v>
      </c>
      <c r="B606" s="95" t="s">
        <v>50</v>
      </c>
      <c r="C606" s="50">
        <v>5963</v>
      </c>
      <c r="D606" s="50">
        <v>0</v>
      </c>
      <c r="E606" s="50">
        <v>0</v>
      </c>
      <c r="F606" s="50">
        <v>0</v>
      </c>
      <c r="G606" s="50">
        <v>0</v>
      </c>
    </row>
    <row r="607" spans="1:7" ht="15.75">
      <c r="A607" s="126"/>
      <c r="B607" s="95"/>
      <c r="C607" s="50"/>
      <c r="D607" s="50"/>
      <c r="E607" s="50"/>
      <c r="F607" s="50"/>
      <c r="G607" s="50"/>
    </row>
    <row r="608" spans="1:7" ht="65.25" customHeight="1">
      <c r="A608" s="124" t="s">
        <v>236</v>
      </c>
      <c r="B608" s="95" t="s">
        <v>50</v>
      </c>
      <c r="C608" s="50"/>
      <c r="D608" s="50"/>
      <c r="E608" s="50"/>
      <c r="F608" s="50"/>
      <c r="G608" s="50"/>
    </row>
    <row r="609" spans="1:7" ht="15.75">
      <c r="A609" s="97"/>
      <c r="B609" s="95"/>
      <c r="C609" s="50"/>
      <c r="D609" s="50"/>
      <c r="E609" s="50"/>
      <c r="F609" s="50"/>
      <c r="G609" s="50"/>
    </row>
    <row r="610" spans="1:7" ht="15.75">
      <c r="A610" s="123" t="s">
        <v>223</v>
      </c>
      <c r="B610" s="95" t="s">
        <v>50</v>
      </c>
      <c r="C610" s="50">
        <v>5156</v>
      </c>
      <c r="D610" s="50">
        <v>5000</v>
      </c>
      <c r="E610" s="50">
        <v>4500</v>
      </c>
      <c r="F610" s="50">
        <v>4000</v>
      </c>
      <c r="G610" s="50">
        <v>3600</v>
      </c>
    </row>
    <row r="611" spans="1:7" ht="15.75">
      <c r="A611" s="126"/>
      <c r="B611" s="95"/>
      <c r="C611" s="50"/>
      <c r="D611" s="50"/>
      <c r="E611" s="50"/>
      <c r="F611" s="50"/>
      <c r="G611" s="50"/>
    </row>
    <row r="612" spans="1:7" ht="63">
      <c r="A612" s="123" t="s">
        <v>224</v>
      </c>
      <c r="B612" s="95" t="s">
        <v>50</v>
      </c>
      <c r="C612" s="50">
        <v>17679</v>
      </c>
      <c r="D612" s="50">
        <v>17325</v>
      </c>
      <c r="E612" s="50">
        <v>16970</v>
      </c>
      <c r="F612" s="50">
        <v>16630</v>
      </c>
      <c r="G612" s="50">
        <v>16300</v>
      </c>
    </row>
    <row r="613" spans="1:7" ht="47.25">
      <c r="A613" s="124" t="s">
        <v>226</v>
      </c>
      <c r="B613" s="95" t="s">
        <v>50</v>
      </c>
      <c r="C613" s="50">
        <v>376</v>
      </c>
      <c r="D613" s="50">
        <v>355</v>
      </c>
      <c r="E613" s="50">
        <v>350</v>
      </c>
      <c r="F613" s="50">
        <v>346</v>
      </c>
      <c r="G613" s="50">
        <v>340</v>
      </c>
    </row>
    <row r="614" spans="1:7" ht="15.75">
      <c r="A614" s="97"/>
      <c r="B614" s="95"/>
      <c r="C614" s="50"/>
      <c r="D614" s="50"/>
      <c r="E614" s="50"/>
      <c r="F614" s="50"/>
      <c r="G614" s="50"/>
    </row>
    <row r="615" spans="1:7" ht="31.5">
      <c r="A615" s="123" t="s">
        <v>225</v>
      </c>
      <c r="B615" s="95" t="s">
        <v>50</v>
      </c>
      <c r="C615" s="50">
        <v>3039</v>
      </c>
      <c r="D615" s="50">
        <v>2800</v>
      </c>
      <c r="E615" s="50">
        <v>2500</v>
      </c>
      <c r="F615" s="50">
        <v>2300</v>
      </c>
      <c r="G615" s="50">
        <v>2100</v>
      </c>
    </row>
    <row r="616" spans="1:7" ht="15.75">
      <c r="A616" s="97"/>
      <c r="B616" s="95"/>
      <c r="C616" s="50"/>
      <c r="D616" s="50"/>
      <c r="E616" s="50"/>
      <c r="F616" s="50"/>
      <c r="G616" s="50"/>
    </row>
    <row r="617" spans="1:7" ht="31.5">
      <c r="A617" s="123" t="s">
        <v>227</v>
      </c>
      <c r="B617" s="95" t="s">
        <v>50</v>
      </c>
      <c r="C617" s="50">
        <v>302</v>
      </c>
      <c r="D617" s="50"/>
      <c r="E617" s="50"/>
      <c r="F617" s="50"/>
      <c r="G617" s="50"/>
    </row>
    <row r="618" spans="1:7" ht="15.75">
      <c r="A618" s="97"/>
      <c r="B618" s="95"/>
      <c r="C618" s="50"/>
      <c r="D618" s="50"/>
      <c r="E618" s="50"/>
      <c r="F618" s="50"/>
      <c r="G618" s="176"/>
    </row>
    <row r="619" spans="1:7" ht="32.25" customHeight="1">
      <c r="A619" s="124" t="s">
        <v>228</v>
      </c>
      <c r="B619" s="95" t="s">
        <v>50</v>
      </c>
      <c r="C619" s="50">
        <v>295</v>
      </c>
      <c r="D619" s="50"/>
      <c r="E619" s="50"/>
      <c r="F619" s="50"/>
      <c r="G619" s="50"/>
    </row>
    <row r="620" spans="1:7" ht="15.75">
      <c r="A620" s="97"/>
      <c r="B620" s="95"/>
      <c r="C620" s="50"/>
      <c r="D620" s="50"/>
      <c r="E620" s="50"/>
      <c r="F620" s="50"/>
      <c r="G620" s="50"/>
    </row>
    <row r="621" spans="1:7" ht="31.5">
      <c r="A621" s="123" t="s">
        <v>229</v>
      </c>
      <c r="B621" s="95" t="s">
        <v>50</v>
      </c>
      <c r="C621" s="50">
        <v>2144</v>
      </c>
      <c r="D621" s="50">
        <v>1900</v>
      </c>
      <c r="E621" s="50">
        <v>1800</v>
      </c>
      <c r="F621" s="50">
        <v>1700</v>
      </c>
      <c r="G621" s="50">
        <v>1600</v>
      </c>
    </row>
    <row r="622" spans="1:7" ht="15.75">
      <c r="A622" s="97"/>
      <c r="B622" s="95"/>
      <c r="C622" s="50"/>
      <c r="D622" s="50"/>
      <c r="E622" s="50"/>
      <c r="F622" s="50"/>
      <c r="G622" s="50"/>
    </row>
    <row r="623" spans="1:7" ht="47.25">
      <c r="A623" s="124" t="s">
        <v>238</v>
      </c>
      <c r="B623" s="95" t="s">
        <v>50</v>
      </c>
      <c r="C623" s="50">
        <v>3300</v>
      </c>
      <c r="D623" s="50">
        <v>3250</v>
      </c>
      <c r="E623" s="50">
        <v>3210</v>
      </c>
      <c r="F623" s="50">
        <v>3200</v>
      </c>
      <c r="G623" s="50">
        <v>3185</v>
      </c>
    </row>
    <row r="624" spans="1:7" ht="15.75">
      <c r="A624" s="97"/>
      <c r="B624" s="95"/>
      <c r="C624" s="50"/>
      <c r="D624" s="50"/>
      <c r="E624" s="50"/>
      <c r="F624" s="50"/>
      <c r="G624" s="50"/>
    </row>
    <row r="625" spans="1:7" ht="63">
      <c r="A625" s="123" t="s">
        <v>230</v>
      </c>
      <c r="B625" s="95" t="s">
        <v>50</v>
      </c>
      <c r="C625" s="50">
        <v>708</v>
      </c>
      <c r="D625" s="50">
        <v>655</v>
      </c>
      <c r="E625" s="50">
        <v>615</v>
      </c>
      <c r="F625" s="50">
        <v>605</v>
      </c>
      <c r="G625" s="50">
        <v>600</v>
      </c>
    </row>
    <row r="626" spans="1:7" ht="15.75">
      <c r="A626" s="97"/>
      <c r="B626" s="95"/>
      <c r="C626" s="50"/>
      <c r="D626" s="50"/>
      <c r="E626" s="50"/>
      <c r="F626" s="50"/>
      <c r="G626" s="50"/>
    </row>
    <row r="627" spans="1:7" ht="63">
      <c r="A627" s="124" t="s">
        <v>231</v>
      </c>
      <c r="B627" s="93" t="s">
        <v>50</v>
      </c>
      <c r="C627" s="50"/>
      <c r="D627" s="50"/>
      <c r="E627" s="50"/>
      <c r="F627" s="50"/>
      <c r="G627" s="50"/>
    </row>
    <row r="628" spans="1:7" ht="15.75">
      <c r="A628" s="97"/>
      <c r="B628" s="93"/>
      <c r="C628" s="49"/>
      <c r="D628" s="49"/>
      <c r="E628" s="49"/>
      <c r="F628" s="50"/>
      <c r="G628" s="50"/>
    </row>
    <row r="629" spans="1:7" ht="15.75">
      <c r="A629" s="123" t="s">
        <v>232</v>
      </c>
      <c r="B629" s="93" t="s">
        <v>50</v>
      </c>
      <c r="C629" s="49"/>
      <c r="D629" s="49"/>
      <c r="E629" s="49"/>
      <c r="F629" s="50"/>
      <c r="G629" s="50"/>
    </row>
    <row r="630" spans="1:7" ht="15.75">
      <c r="A630" s="97"/>
      <c r="B630" s="93"/>
      <c r="C630" s="49"/>
      <c r="D630" s="49"/>
      <c r="E630" s="49"/>
      <c r="F630" s="50"/>
      <c r="G630" s="50"/>
    </row>
    <row r="631" spans="1:7" ht="47.25">
      <c r="A631" s="123" t="s">
        <v>233</v>
      </c>
      <c r="B631" s="93" t="s">
        <v>50</v>
      </c>
      <c r="C631" s="49">
        <v>7721</v>
      </c>
      <c r="D631" s="49">
        <v>7335</v>
      </c>
      <c r="E631" s="49">
        <v>6970</v>
      </c>
      <c r="F631" s="50">
        <v>6620</v>
      </c>
      <c r="G631" s="50">
        <v>6290</v>
      </c>
    </row>
    <row r="632" spans="1:7" ht="15.75">
      <c r="A632" s="126"/>
      <c r="B632" s="93"/>
      <c r="C632" s="49"/>
      <c r="D632" s="49"/>
      <c r="E632" s="49"/>
      <c r="F632" s="50"/>
      <c r="G632" s="50"/>
    </row>
    <row r="633" spans="1:7" ht="63">
      <c r="A633" s="123" t="s">
        <v>234</v>
      </c>
      <c r="B633" s="93" t="s">
        <v>50</v>
      </c>
      <c r="C633" s="49"/>
      <c r="D633" s="49"/>
      <c r="E633" s="49"/>
      <c r="F633" s="50"/>
      <c r="G633" s="50"/>
    </row>
    <row r="634" spans="1:7" ht="15.75">
      <c r="A634" s="97"/>
      <c r="B634" s="98"/>
      <c r="C634" s="49"/>
      <c r="D634" s="49"/>
      <c r="E634" s="49"/>
      <c r="F634" s="50"/>
      <c r="G634" s="50"/>
    </row>
    <row r="635" spans="1:7" ht="31.5">
      <c r="A635" s="124" t="s">
        <v>235</v>
      </c>
      <c r="B635" s="93" t="s">
        <v>50</v>
      </c>
      <c r="C635" s="49"/>
      <c r="D635" s="49"/>
      <c r="E635" s="49"/>
      <c r="F635" s="50"/>
      <c r="G635" s="50"/>
    </row>
    <row r="636" spans="1:7" ht="15.75">
      <c r="A636" s="97"/>
      <c r="B636" s="98"/>
      <c r="C636" s="49"/>
      <c r="D636" s="49"/>
      <c r="E636" s="49"/>
      <c r="F636" s="50"/>
      <c r="G636" s="50"/>
    </row>
    <row r="637" spans="1:7" ht="31.5">
      <c r="A637" s="99" t="s">
        <v>15</v>
      </c>
      <c r="B637" s="95" t="s">
        <v>50</v>
      </c>
      <c r="C637" s="50">
        <v>1575.4</v>
      </c>
      <c r="D637" s="50">
        <v>1500</v>
      </c>
      <c r="E637" s="48"/>
      <c r="F637" s="48"/>
      <c r="G637" s="48"/>
    </row>
    <row r="638" spans="1:7" ht="37.5" customHeight="1">
      <c r="A638" s="96" t="s">
        <v>114</v>
      </c>
      <c r="B638" s="95"/>
      <c r="C638" s="50"/>
      <c r="D638" s="48"/>
      <c r="E638" s="48"/>
      <c r="F638" s="48"/>
      <c r="G638" s="48"/>
    </row>
    <row r="639" spans="1:7" ht="47.25">
      <c r="A639" s="123" t="s">
        <v>221</v>
      </c>
      <c r="B639" s="95" t="s">
        <v>50</v>
      </c>
      <c r="C639" s="50"/>
      <c r="D639" s="50"/>
      <c r="E639" s="50"/>
      <c r="F639" s="50"/>
      <c r="G639" s="50"/>
    </row>
    <row r="640" spans="1:7" ht="15.75">
      <c r="A640" s="97"/>
      <c r="B640" s="95"/>
      <c r="C640" s="50"/>
      <c r="D640" s="50"/>
      <c r="E640" s="50"/>
      <c r="F640" s="50"/>
      <c r="G640" s="50"/>
    </row>
    <row r="641" spans="1:7" ht="31.5">
      <c r="A641" s="123" t="s">
        <v>239</v>
      </c>
      <c r="B641" s="95" t="s">
        <v>50</v>
      </c>
      <c r="C641" s="50"/>
      <c r="D641" s="50"/>
      <c r="E641" s="50"/>
      <c r="F641" s="50"/>
      <c r="G641" s="50"/>
    </row>
    <row r="642" spans="1:7" ht="15.75">
      <c r="A642" s="97"/>
      <c r="B642" s="95"/>
      <c r="C642" s="50"/>
      <c r="D642" s="50"/>
      <c r="E642" s="50"/>
      <c r="F642" s="50"/>
      <c r="G642" s="50"/>
    </row>
    <row r="643" spans="1:7" ht="31.5">
      <c r="A643" s="123" t="s">
        <v>222</v>
      </c>
      <c r="B643" s="95" t="s">
        <v>50</v>
      </c>
      <c r="C643" s="50">
        <v>1575.4</v>
      </c>
      <c r="D643" s="50">
        <v>1500</v>
      </c>
      <c r="E643" s="50"/>
      <c r="F643" s="50"/>
      <c r="G643" s="50"/>
    </row>
    <row r="644" spans="1:7" ht="15.75">
      <c r="A644" s="126"/>
      <c r="B644" s="95"/>
      <c r="C644" s="50"/>
      <c r="D644" s="50"/>
      <c r="E644" s="50"/>
      <c r="F644" s="50"/>
      <c r="G644" s="50"/>
    </row>
    <row r="645" spans="1:7" ht="63">
      <c r="A645" s="123" t="s">
        <v>237</v>
      </c>
      <c r="B645" s="95" t="s">
        <v>50</v>
      </c>
      <c r="C645" s="50"/>
      <c r="D645" s="50"/>
      <c r="E645" s="50"/>
      <c r="F645" s="50"/>
      <c r="G645" s="50"/>
    </row>
    <row r="646" spans="1:7" ht="15.75">
      <c r="A646" s="97"/>
      <c r="B646" s="95"/>
      <c r="C646" s="50"/>
      <c r="D646" s="50"/>
      <c r="E646" s="50"/>
      <c r="F646" s="50"/>
      <c r="G646" s="50"/>
    </row>
    <row r="647" spans="1:7" ht="78.75">
      <c r="A647" s="124" t="s">
        <v>236</v>
      </c>
      <c r="B647" s="95" t="s">
        <v>50</v>
      </c>
      <c r="C647" s="50"/>
      <c r="D647" s="50"/>
      <c r="E647" s="50"/>
      <c r="F647" s="50"/>
      <c r="G647" s="50"/>
    </row>
    <row r="648" spans="1:7" ht="15.75">
      <c r="A648" s="97"/>
      <c r="B648" s="95"/>
      <c r="C648" s="50"/>
      <c r="D648" s="50"/>
      <c r="E648" s="50"/>
      <c r="F648" s="50"/>
      <c r="G648" s="50"/>
    </row>
    <row r="649" spans="1:7" ht="29.25" customHeight="1">
      <c r="A649" s="123" t="s">
        <v>223</v>
      </c>
      <c r="B649" s="95" t="s">
        <v>50</v>
      </c>
      <c r="C649" s="50"/>
      <c r="D649" s="50"/>
      <c r="E649" s="50"/>
      <c r="F649" s="50"/>
      <c r="G649" s="50"/>
    </row>
    <row r="650" spans="1:7" ht="15.75">
      <c r="A650" s="97"/>
      <c r="B650" s="95"/>
      <c r="C650" s="50"/>
      <c r="D650" s="50"/>
      <c r="E650" s="50"/>
      <c r="F650" s="50"/>
      <c r="G650" s="50"/>
    </row>
    <row r="651" spans="1:7" ht="63">
      <c r="A651" s="123" t="s">
        <v>224</v>
      </c>
      <c r="B651" s="95" t="s">
        <v>50</v>
      </c>
      <c r="C651" s="50"/>
      <c r="D651" s="50"/>
      <c r="E651" s="50"/>
      <c r="F651" s="50"/>
      <c r="G651" s="50"/>
    </row>
    <row r="652" spans="1:7" ht="15.75">
      <c r="A652" s="97"/>
      <c r="B652" s="95"/>
      <c r="C652" s="50"/>
      <c r="D652" s="50"/>
      <c r="E652" s="50"/>
      <c r="F652" s="50"/>
      <c r="G652" s="50"/>
    </row>
    <row r="653" spans="1:7" ht="47.25">
      <c r="A653" s="124" t="s">
        <v>226</v>
      </c>
      <c r="B653" s="95" t="s">
        <v>50</v>
      </c>
      <c r="C653" s="50"/>
      <c r="D653" s="50"/>
      <c r="E653" s="50"/>
      <c r="F653" s="50"/>
      <c r="G653" s="50"/>
    </row>
    <row r="654" spans="1:7" ht="15.75">
      <c r="A654" s="97"/>
      <c r="B654" s="95"/>
      <c r="C654" s="50"/>
      <c r="D654" s="50"/>
      <c r="E654" s="50"/>
      <c r="F654" s="50"/>
      <c r="G654" s="50"/>
    </row>
    <row r="655" spans="1:7" ht="31.5">
      <c r="A655" s="123" t="s">
        <v>225</v>
      </c>
      <c r="B655" s="95" t="s">
        <v>50</v>
      </c>
      <c r="C655" s="50"/>
      <c r="D655" s="50"/>
      <c r="E655" s="50"/>
      <c r="F655" s="50"/>
      <c r="G655" s="50"/>
    </row>
    <row r="656" spans="1:7" ht="15.75">
      <c r="A656" s="97"/>
      <c r="B656" s="95"/>
      <c r="C656" s="50"/>
      <c r="D656" s="50"/>
      <c r="E656" s="50"/>
      <c r="F656" s="50"/>
      <c r="G656" s="50"/>
    </row>
    <row r="657" spans="1:7" ht="31.5">
      <c r="A657" s="123" t="s">
        <v>227</v>
      </c>
      <c r="B657" s="95" t="s">
        <v>50</v>
      </c>
      <c r="C657" s="50"/>
      <c r="D657" s="50"/>
      <c r="E657" s="50"/>
      <c r="F657" s="50"/>
      <c r="G657" s="50"/>
    </row>
    <row r="658" spans="1:7" ht="15.75">
      <c r="A658" s="97"/>
      <c r="B658" s="95"/>
      <c r="C658" s="50"/>
      <c r="D658" s="50"/>
      <c r="E658" s="50"/>
      <c r="F658" s="50"/>
      <c r="G658" s="50"/>
    </row>
    <row r="659" spans="1:7" ht="33" customHeight="1">
      <c r="A659" s="124" t="s">
        <v>228</v>
      </c>
      <c r="B659" s="95" t="s">
        <v>50</v>
      </c>
      <c r="C659" s="50"/>
      <c r="D659" s="50"/>
      <c r="E659" s="50"/>
      <c r="F659" s="50"/>
      <c r="G659" s="50"/>
    </row>
    <row r="660" spans="1:7" ht="15.75">
      <c r="A660" s="97"/>
      <c r="B660" s="95"/>
      <c r="C660" s="50"/>
      <c r="D660" s="50"/>
      <c r="E660" s="50"/>
      <c r="F660" s="50"/>
      <c r="G660" s="50"/>
    </row>
    <row r="661" spans="1:7" ht="31.5">
      <c r="A661" s="123" t="s">
        <v>229</v>
      </c>
      <c r="B661" s="95" t="s">
        <v>50</v>
      </c>
      <c r="C661" s="50"/>
      <c r="D661" s="50"/>
      <c r="E661" s="50"/>
      <c r="F661" s="50"/>
      <c r="G661" s="50"/>
    </row>
    <row r="662" spans="1:7" ht="15.75">
      <c r="A662" s="97"/>
      <c r="B662" s="95"/>
      <c r="C662" s="50"/>
      <c r="D662" s="50"/>
      <c r="E662" s="50"/>
      <c r="F662" s="50"/>
      <c r="G662" s="50"/>
    </row>
    <row r="663" spans="1:7" ht="47.25">
      <c r="A663" s="124" t="s">
        <v>238</v>
      </c>
      <c r="B663" s="95" t="s">
        <v>50</v>
      </c>
      <c r="C663" s="50"/>
      <c r="D663" s="50"/>
      <c r="E663" s="50"/>
      <c r="F663" s="50"/>
      <c r="G663" s="50"/>
    </row>
    <row r="664" spans="1:7" ht="15.75">
      <c r="A664" s="97"/>
      <c r="B664" s="95"/>
      <c r="C664" s="50"/>
      <c r="D664" s="50"/>
      <c r="E664" s="50"/>
      <c r="F664" s="50"/>
      <c r="G664" s="50"/>
    </row>
    <row r="665" spans="1:7" ht="63">
      <c r="A665" s="123" t="s">
        <v>230</v>
      </c>
      <c r="B665" s="95" t="s">
        <v>50</v>
      </c>
      <c r="C665" s="50"/>
      <c r="D665" s="50"/>
      <c r="E665" s="50"/>
      <c r="F665" s="50"/>
      <c r="G665" s="50"/>
    </row>
    <row r="666" spans="1:7" ht="15.75">
      <c r="A666" s="97"/>
      <c r="B666" s="95"/>
      <c r="C666" s="50"/>
      <c r="D666" s="50"/>
      <c r="E666" s="50"/>
      <c r="F666" s="50"/>
      <c r="G666" s="50"/>
    </row>
    <row r="667" spans="1:7" ht="63">
      <c r="A667" s="124" t="s">
        <v>231</v>
      </c>
      <c r="B667" s="93" t="s">
        <v>50</v>
      </c>
      <c r="C667" s="50"/>
      <c r="D667" s="50"/>
      <c r="E667" s="50"/>
      <c r="F667" s="50"/>
      <c r="G667" s="50"/>
    </row>
    <row r="668" spans="1:7" ht="15.75">
      <c r="A668" s="97"/>
      <c r="B668" s="93"/>
      <c r="C668" s="49"/>
      <c r="D668" s="49"/>
      <c r="E668" s="49"/>
      <c r="F668" s="50"/>
      <c r="G668" s="50"/>
    </row>
    <row r="669" spans="1:7" ht="15.75">
      <c r="A669" s="123" t="s">
        <v>232</v>
      </c>
      <c r="B669" s="93" t="s">
        <v>50</v>
      </c>
      <c r="C669" s="49"/>
      <c r="D669" s="49"/>
      <c r="E669" s="49"/>
      <c r="F669" s="50"/>
      <c r="G669" s="50"/>
    </row>
    <row r="670" spans="1:7" ht="15.75">
      <c r="A670" s="97"/>
      <c r="B670" s="93"/>
      <c r="C670" s="49"/>
      <c r="D670" s="49"/>
      <c r="E670" s="49"/>
      <c r="F670" s="50"/>
      <c r="G670" s="50"/>
    </row>
    <row r="671" spans="1:7" ht="47.25">
      <c r="A671" s="123" t="s">
        <v>233</v>
      </c>
      <c r="B671" s="93" t="s">
        <v>50</v>
      </c>
      <c r="C671" s="49"/>
      <c r="D671" s="49"/>
      <c r="E671" s="49"/>
      <c r="F671" s="50"/>
      <c r="G671" s="50"/>
    </row>
    <row r="672" spans="1:7" ht="15.75">
      <c r="A672" s="97"/>
      <c r="B672" s="93"/>
      <c r="C672" s="49"/>
      <c r="D672" s="49"/>
      <c r="E672" s="49"/>
      <c r="F672" s="50"/>
      <c r="G672" s="50"/>
    </row>
    <row r="673" spans="1:7" ht="63">
      <c r="A673" s="123" t="s">
        <v>234</v>
      </c>
      <c r="B673" s="93" t="s">
        <v>50</v>
      </c>
      <c r="C673" s="49"/>
      <c r="D673" s="49"/>
      <c r="E673" s="49"/>
      <c r="F673" s="50"/>
      <c r="G673" s="50"/>
    </row>
    <row r="674" spans="1:7" ht="15.75">
      <c r="A674" s="97"/>
      <c r="B674" s="98"/>
      <c r="C674" s="49"/>
      <c r="D674" s="49"/>
      <c r="E674" s="49"/>
      <c r="F674" s="50"/>
      <c r="G674" s="50"/>
    </row>
    <row r="675" spans="1:7" ht="31.5">
      <c r="A675" s="124" t="s">
        <v>235</v>
      </c>
      <c r="B675" s="93" t="s">
        <v>50</v>
      </c>
      <c r="C675" s="49"/>
      <c r="D675" s="49"/>
      <c r="E675" s="49"/>
      <c r="F675" s="50"/>
      <c r="G675" s="50"/>
    </row>
    <row r="676" spans="1:7" ht="15.75">
      <c r="A676" s="97"/>
      <c r="B676" s="98"/>
      <c r="C676" s="49"/>
      <c r="D676" s="49"/>
      <c r="E676" s="49"/>
      <c r="F676" s="50"/>
      <c r="G676" s="50"/>
    </row>
    <row r="677" spans="1:7" ht="31.5">
      <c r="A677" s="106" t="s">
        <v>266</v>
      </c>
      <c r="B677" s="95" t="s">
        <v>50</v>
      </c>
      <c r="C677" s="175">
        <f>C679+C683+C684+C686+C690+C692+C696+C698+C700+C702+C710</f>
        <v>395737</v>
      </c>
      <c r="D677" s="175">
        <f>D679+D681+D683+D684+D686+D688+D690+D692+D694+D696+D698+D700+D702+D704+D706+D708+D710+D712+D714</f>
        <v>415425</v>
      </c>
      <c r="E677" s="175">
        <f>E679+E681+E683+E684+E686+E688+E690+E692+E694+E696+E698+E700+E702+E704+E706+E708+E710+E712+E714</f>
        <v>438569</v>
      </c>
      <c r="F677" s="175">
        <f>F679+F681+F683+F684+F686+F688+F690+F692+F694+F696+F698+F700+F702+F704+F706+F708+F710+F712+F714</f>
        <v>455052</v>
      </c>
      <c r="G677" s="175">
        <f>G679+G681+G683+G684+G686+G688+G690+G692+G694+G696+G698+G700+G702+G704+G706+G708+G710+G712+G714</f>
        <v>470413</v>
      </c>
    </row>
    <row r="678" spans="1:7" ht="34.5" customHeight="1">
      <c r="A678" s="96" t="s">
        <v>114</v>
      </c>
      <c r="B678" s="95"/>
      <c r="C678" s="50"/>
      <c r="D678" s="48"/>
      <c r="E678" s="48"/>
      <c r="F678" s="48"/>
      <c r="G678" s="48"/>
    </row>
    <row r="679" spans="1:7" ht="47.25">
      <c r="A679" s="123" t="s">
        <v>221</v>
      </c>
      <c r="B679" s="95" t="s">
        <v>50</v>
      </c>
      <c r="C679" s="50">
        <v>129</v>
      </c>
      <c r="D679" s="50">
        <v>135</v>
      </c>
      <c r="E679" s="50">
        <v>135</v>
      </c>
      <c r="F679" s="50">
        <v>135</v>
      </c>
      <c r="G679" s="50">
        <v>13</v>
      </c>
    </row>
    <row r="680" spans="1:7" ht="15.75">
      <c r="A680" s="97"/>
      <c r="B680" s="95"/>
      <c r="C680" s="50"/>
      <c r="D680" s="50"/>
      <c r="E680" s="50"/>
      <c r="F680" s="50"/>
      <c r="G680" s="50">
        <v>5</v>
      </c>
    </row>
    <row r="681" spans="1:7" ht="31.5">
      <c r="A681" s="123" t="s">
        <v>239</v>
      </c>
      <c r="B681" s="95" t="s">
        <v>50</v>
      </c>
      <c r="C681" s="50"/>
      <c r="D681" s="50"/>
      <c r="E681" s="50"/>
      <c r="F681" s="50"/>
      <c r="G681" s="50"/>
    </row>
    <row r="682" spans="1:7" ht="15.75">
      <c r="A682" s="97"/>
      <c r="B682" s="95"/>
      <c r="C682" s="50"/>
      <c r="D682" s="50"/>
      <c r="E682" s="50"/>
      <c r="F682" s="50"/>
      <c r="G682" s="50"/>
    </row>
    <row r="683" spans="1:7" ht="31.5">
      <c r="A683" s="123" t="s">
        <v>222</v>
      </c>
      <c r="B683" s="95" t="s">
        <v>50</v>
      </c>
      <c r="C683" s="50">
        <v>270831</v>
      </c>
      <c r="D683" s="50">
        <v>288774</v>
      </c>
      <c r="E683" s="50">
        <v>311294</v>
      </c>
      <c r="F683" s="50">
        <v>327167</v>
      </c>
      <c r="G683" s="45">
        <v>341989</v>
      </c>
    </row>
    <row r="684" spans="1:7" ht="63">
      <c r="A684" s="123" t="s">
        <v>237</v>
      </c>
      <c r="B684" s="95" t="s">
        <v>50</v>
      </c>
      <c r="C684" s="50">
        <v>95642</v>
      </c>
      <c r="D684" s="50">
        <v>96108</v>
      </c>
      <c r="E684" s="50">
        <v>96120</v>
      </c>
      <c r="F684" s="50">
        <v>96147</v>
      </c>
      <c r="G684" s="50">
        <v>96185</v>
      </c>
    </row>
    <row r="685" spans="1:7" ht="15.75">
      <c r="A685" s="97"/>
      <c r="B685" s="95"/>
      <c r="C685" s="50"/>
      <c r="D685" s="50"/>
      <c r="E685" s="50"/>
      <c r="F685" s="50"/>
      <c r="G685" s="50"/>
    </row>
    <row r="686" spans="1:7" ht="78.75">
      <c r="A686" s="124" t="s">
        <v>236</v>
      </c>
      <c r="B686" s="95" t="s">
        <v>50</v>
      </c>
      <c r="C686" s="50">
        <v>5842</v>
      </c>
      <c r="D686" s="50">
        <v>5954</v>
      </c>
      <c r="E686" s="50">
        <v>5978</v>
      </c>
      <c r="F686" s="50">
        <v>6011</v>
      </c>
      <c r="G686" s="50">
        <v>6055</v>
      </c>
    </row>
    <row r="687" spans="1:7" ht="18" customHeight="1">
      <c r="A687" s="97"/>
      <c r="B687" s="95"/>
      <c r="C687" s="50"/>
      <c r="D687" s="50"/>
      <c r="E687" s="50"/>
      <c r="F687" s="50"/>
      <c r="G687" s="50"/>
    </row>
    <row r="688" spans="1:7" ht="16.5" customHeight="1">
      <c r="A688" s="123" t="s">
        <v>223</v>
      </c>
      <c r="B688" s="95" t="s">
        <v>50</v>
      </c>
      <c r="C688" s="50"/>
      <c r="D688" s="50"/>
      <c r="E688" s="50"/>
      <c r="F688" s="50"/>
      <c r="G688" s="50"/>
    </row>
    <row r="689" spans="1:7" ht="18.75" customHeight="1">
      <c r="A689" s="97"/>
      <c r="B689" s="95"/>
      <c r="C689" s="50"/>
      <c r="D689" s="50"/>
      <c r="E689" s="50"/>
      <c r="F689" s="50"/>
      <c r="G689" s="50"/>
    </row>
    <row r="690" spans="1:7" ht="50.25" customHeight="1">
      <c r="A690" s="123" t="s">
        <v>224</v>
      </c>
      <c r="B690" s="95" t="s">
        <v>50</v>
      </c>
      <c r="C690" s="50">
        <v>18096</v>
      </c>
      <c r="D690" s="50">
        <v>18974</v>
      </c>
      <c r="E690" s="50">
        <v>19484</v>
      </c>
      <c r="F690" s="50">
        <v>19738</v>
      </c>
      <c r="G690" s="50">
        <v>19815</v>
      </c>
    </row>
    <row r="691" spans="1:7" ht="15" customHeight="1">
      <c r="A691" s="97"/>
      <c r="B691" s="95"/>
      <c r="C691" s="50"/>
      <c r="D691" s="50"/>
      <c r="E691" s="50"/>
      <c r="F691" s="50"/>
      <c r="G691" s="50"/>
    </row>
    <row r="692" spans="1:7" ht="31.5" customHeight="1">
      <c r="A692" s="124" t="s">
        <v>226</v>
      </c>
      <c r="B692" s="95" t="s">
        <v>50</v>
      </c>
      <c r="C692" s="50">
        <v>180</v>
      </c>
      <c r="D692" s="50">
        <v>180</v>
      </c>
      <c r="E692" s="50">
        <v>180</v>
      </c>
      <c r="F692" s="50">
        <v>180</v>
      </c>
      <c r="G692" s="50">
        <v>180</v>
      </c>
    </row>
    <row r="693" spans="1:7" ht="15" customHeight="1">
      <c r="A693" s="97"/>
      <c r="B693" s="95"/>
      <c r="C693" s="50"/>
      <c r="D693" s="50"/>
      <c r="E693" s="50"/>
      <c r="F693" s="50"/>
      <c r="G693" s="50"/>
    </row>
    <row r="694" spans="1:7" ht="32.25" customHeight="1">
      <c r="A694" s="123" t="s">
        <v>225</v>
      </c>
      <c r="B694" s="95" t="s">
        <v>50</v>
      </c>
      <c r="C694" s="50"/>
      <c r="D694" s="50"/>
      <c r="E694" s="50"/>
      <c r="F694" s="50"/>
      <c r="G694" s="50"/>
    </row>
    <row r="695" spans="1:7" ht="15" customHeight="1">
      <c r="A695" s="97"/>
      <c r="B695" s="95"/>
      <c r="C695" s="50"/>
      <c r="D695" s="50"/>
      <c r="E695" s="50"/>
      <c r="F695" s="50"/>
      <c r="G695" s="50"/>
    </row>
    <row r="696" spans="1:7" ht="31.5" customHeight="1">
      <c r="A696" s="123" t="s">
        <v>227</v>
      </c>
      <c r="B696" s="95" t="s">
        <v>50</v>
      </c>
      <c r="C696" s="50">
        <v>3019</v>
      </c>
      <c r="D696" s="50">
        <v>3019</v>
      </c>
      <c r="E696" s="50">
        <v>3019</v>
      </c>
      <c r="F696" s="50">
        <v>3232</v>
      </c>
      <c r="G696" s="50">
        <v>3642</v>
      </c>
    </row>
    <row r="697" spans="1:7" ht="15" customHeight="1">
      <c r="A697" s="97"/>
      <c r="B697" s="95"/>
      <c r="C697" s="50"/>
      <c r="D697" s="50"/>
      <c r="E697" s="50"/>
      <c r="F697" s="50"/>
      <c r="G697" s="50"/>
    </row>
    <row r="698" spans="1:7" ht="30" customHeight="1">
      <c r="A698" s="124" t="s">
        <v>228</v>
      </c>
      <c r="B698" s="95" t="s">
        <v>50</v>
      </c>
      <c r="C698" s="50">
        <v>564</v>
      </c>
      <c r="D698" s="50">
        <v>700</v>
      </c>
      <c r="E698" s="50">
        <v>757</v>
      </c>
      <c r="F698" s="50">
        <v>819</v>
      </c>
      <c r="G698" s="50">
        <v>887</v>
      </c>
    </row>
    <row r="699" spans="1:7" ht="15" customHeight="1">
      <c r="A699" s="97"/>
      <c r="B699" s="95"/>
      <c r="C699" s="50"/>
      <c r="D699" s="50"/>
      <c r="E699" s="50"/>
      <c r="F699" s="50"/>
      <c r="G699" s="50"/>
    </row>
    <row r="700" spans="1:7" ht="35.25" customHeight="1">
      <c r="A700" s="123" t="s">
        <v>229</v>
      </c>
      <c r="B700" s="95" t="s">
        <v>50</v>
      </c>
      <c r="C700" s="50">
        <v>1088</v>
      </c>
      <c r="D700" s="50">
        <v>1210</v>
      </c>
      <c r="E700" s="50">
        <v>1215</v>
      </c>
      <c r="F700" s="50">
        <v>1218</v>
      </c>
      <c r="G700" s="50">
        <v>1220</v>
      </c>
    </row>
    <row r="701" spans="1:7" ht="15" customHeight="1">
      <c r="A701" s="97"/>
      <c r="B701" s="95"/>
      <c r="C701" s="50"/>
      <c r="D701" s="50"/>
      <c r="E701" s="50"/>
      <c r="F701" s="50"/>
      <c r="G701" s="50"/>
    </row>
    <row r="702" spans="1:7" ht="47.25" customHeight="1">
      <c r="A702" s="124" t="s">
        <v>238</v>
      </c>
      <c r="B702" s="95" t="s">
        <v>50</v>
      </c>
      <c r="C702" s="50">
        <v>315</v>
      </c>
      <c r="D702" s="50">
        <v>320</v>
      </c>
      <c r="E702" s="50">
        <v>335</v>
      </c>
      <c r="F702" s="50">
        <v>353</v>
      </c>
      <c r="G702" s="50">
        <v>374</v>
      </c>
    </row>
    <row r="703" spans="1:7" ht="15" customHeight="1">
      <c r="A703" s="97"/>
      <c r="B703" s="95"/>
      <c r="C703" s="50"/>
      <c r="D703" s="50"/>
      <c r="E703" s="50"/>
      <c r="F703" s="50"/>
      <c r="G703" s="50"/>
    </row>
    <row r="704" spans="1:7" ht="65.25" customHeight="1">
      <c r="A704" s="123" t="s">
        <v>230</v>
      </c>
      <c r="B704" s="95" t="s">
        <v>50</v>
      </c>
      <c r="C704" s="50"/>
      <c r="D704" s="50"/>
      <c r="E704" s="50"/>
      <c r="F704" s="50"/>
      <c r="G704" s="50"/>
    </row>
    <row r="705" spans="1:7" ht="15" customHeight="1">
      <c r="A705" s="97"/>
      <c r="B705" s="95"/>
      <c r="C705" s="50"/>
      <c r="D705" s="50"/>
      <c r="E705" s="50"/>
      <c r="F705" s="50"/>
      <c r="G705" s="50"/>
    </row>
    <row r="706" spans="1:7" ht="62.25" customHeight="1">
      <c r="A706" s="124" t="s">
        <v>231</v>
      </c>
      <c r="B706" s="93" t="s">
        <v>50</v>
      </c>
      <c r="C706" s="50"/>
      <c r="D706" s="50"/>
      <c r="E706" s="50"/>
      <c r="F706" s="50"/>
      <c r="G706" s="50"/>
    </row>
    <row r="707" spans="1:7" ht="15" customHeight="1">
      <c r="A707" s="97"/>
      <c r="B707" s="93"/>
      <c r="C707" s="49"/>
      <c r="D707" s="49"/>
      <c r="E707" s="49"/>
      <c r="F707" s="50"/>
      <c r="G707" s="50"/>
    </row>
    <row r="708" spans="1:7" ht="15" customHeight="1">
      <c r="A708" s="123" t="s">
        <v>232</v>
      </c>
      <c r="B708" s="93" t="s">
        <v>50</v>
      </c>
      <c r="C708" s="49"/>
      <c r="D708" s="49"/>
      <c r="E708" s="49"/>
      <c r="F708" s="50"/>
      <c r="G708" s="50"/>
    </row>
    <row r="709" spans="1:7" ht="15" customHeight="1">
      <c r="A709" s="97"/>
      <c r="B709" s="93"/>
      <c r="C709" s="49"/>
      <c r="D709" s="49"/>
      <c r="E709" s="49"/>
      <c r="F709" s="50"/>
      <c r="G709" s="50"/>
    </row>
    <row r="710" spans="1:7" ht="32.25" customHeight="1">
      <c r="A710" s="123" t="s">
        <v>233</v>
      </c>
      <c r="B710" s="93" t="s">
        <v>50</v>
      </c>
      <c r="C710" s="49">
        <v>31</v>
      </c>
      <c r="D710" s="49">
        <v>51</v>
      </c>
      <c r="E710" s="49">
        <v>52</v>
      </c>
      <c r="F710" s="50">
        <v>52</v>
      </c>
      <c r="G710" s="50">
        <v>53</v>
      </c>
    </row>
    <row r="711" spans="1:7" ht="15" customHeight="1">
      <c r="A711" s="97"/>
      <c r="B711" s="93"/>
      <c r="C711" s="49"/>
      <c r="D711" s="49"/>
      <c r="E711" s="49"/>
      <c r="F711" s="50"/>
      <c r="G711" s="50"/>
    </row>
    <row r="712" spans="1:7" ht="36" customHeight="1">
      <c r="A712" s="123" t="s">
        <v>234</v>
      </c>
      <c r="B712" s="93" t="s">
        <v>50</v>
      </c>
      <c r="C712" s="49"/>
      <c r="D712" s="49"/>
      <c r="E712" s="49"/>
      <c r="F712" s="50"/>
      <c r="G712" s="50"/>
    </row>
    <row r="713" spans="1:7" ht="15" customHeight="1">
      <c r="A713" s="97"/>
      <c r="B713" s="98"/>
      <c r="C713" s="49"/>
      <c r="D713" s="49"/>
      <c r="E713" s="49"/>
      <c r="F713" s="50"/>
      <c r="G713" s="50"/>
    </row>
    <row r="714" spans="1:7" ht="29.25" customHeight="1">
      <c r="A714" s="128" t="s">
        <v>235</v>
      </c>
      <c r="B714" s="93" t="s">
        <v>50</v>
      </c>
      <c r="C714" s="49"/>
      <c r="D714" s="49"/>
      <c r="E714" s="49"/>
      <c r="F714" s="50"/>
      <c r="G714" s="50"/>
    </row>
    <row r="715" spans="1:7" ht="15" customHeight="1">
      <c r="A715" s="97"/>
      <c r="B715" s="98"/>
      <c r="C715" s="49"/>
      <c r="D715" s="49"/>
      <c r="E715" s="49"/>
      <c r="F715" s="50"/>
      <c r="G715" s="50"/>
    </row>
    <row r="716" spans="1:7" ht="15" customHeight="1">
      <c r="A716" s="202" t="s">
        <v>123</v>
      </c>
      <c r="B716" s="203"/>
      <c r="C716" s="203"/>
      <c r="D716" s="203"/>
      <c r="E716" s="203"/>
      <c r="F716" s="203"/>
      <c r="G716" s="204"/>
    </row>
    <row r="717" spans="1:7" ht="51.75" customHeight="1">
      <c r="A717" s="19" t="s">
        <v>135</v>
      </c>
      <c r="B717" s="63" t="s">
        <v>50</v>
      </c>
      <c r="C717" s="48">
        <f>C719+C720+C721+C722+C723+C724+C725+C726+C727+C728+C729+C730+C731+C732+C733+C734</f>
        <v>2594125.5999999996</v>
      </c>
      <c r="D717" s="48">
        <f>D719+D720+D721+D722+D723+D724+D725+D726+D727+D728+D729+D730+D731+D732+D733+D734</f>
        <v>2698129.9</v>
      </c>
      <c r="E717" s="48">
        <f>E719+E720+E721+E722+E723+E724+E725+E726+E727+E728+E729+E730+E731+E732+E733+E734</f>
        <v>2741013</v>
      </c>
      <c r="F717" s="48">
        <f>F719+F720+F721+F722+F723+F724+F725+F726+F727+F728+F729+F730+F731+F732+F733+F734</f>
        <v>2792386.4</v>
      </c>
      <c r="G717" s="48">
        <f>G719+G720+G721+G722+G723+G724+G725+G726+G727+G728+G729+G730+G731+G732+G733+G734</f>
        <v>2830196.8</v>
      </c>
    </row>
    <row r="718" spans="1:7" ht="15" customHeight="1">
      <c r="A718" s="79" t="s">
        <v>124</v>
      </c>
      <c r="B718" s="63"/>
      <c r="C718" s="48"/>
      <c r="D718" s="48"/>
      <c r="E718" s="48"/>
      <c r="F718" s="48"/>
      <c r="G718" s="48"/>
    </row>
    <row r="719" spans="1:7" ht="15" customHeight="1">
      <c r="A719" s="79" t="s">
        <v>154</v>
      </c>
      <c r="B719" s="63" t="s">
        <v>50</v>
      </c>
      <c r="C719" s="48">
        <v>62469</v>
      </c>
      <c r="D719" s="48">
        <v>65000</v>
      </c>
      <c r="E719" s="48">
        <v>67000</v>
      </c>
      <c r="F719" s="48">
        <v>69010</v>
      </c>
      <c r="G719" s="48">
        <v>71100</v>
      </c>
    </row>
    <row r="720" spans="1:7" ht="15" customHeight="1">
      <c r="A720" s="79" t="s">
        <v>126</v>
      </c>
      <c r="B720" s="63" t="s">
        <v>50</v>
      </c>
      <c r="C720" s="48">
        <v>622772</v>
      </c>
      <c r="D720" s="48">
        <v>627500</v>
      </c>
      <c r="E720" s="48">
        <v>642000</v>
      </c>
      <c r="F720" s="48">
        <v>656800</v>
      </c>
      <c r="G720" s="48">
        <v>671800</v>
      </c>
    </row>
    <row r="721" spans="1:7" ht="15" customHeight="1">
      <c r="A721" s="79" t="s">
        <v>155</v>
      </c>
      <c r="B721" s="63" t="s">
        <v>50</v>
      </c>
      <c r="C721" s="48">
        <v>399547</v>
      </c>
      <c r="D721" s="48">
        <v>475000</v>
      </c>
      <c r="E721" s="48">
        <v>480000</v>
      </c>
      <c r="F721" s="48">
        <v>490000</v>
      </c>
      <c r="G721" s="48">
        <v>500000</v>
      </c>
    </row>
    <row r="722" spans="1:7" ht="30.75" customHeight="1">
      <c r="A722" s="79" t="s">
        <v>156</v>
      </c>
      <c r="B722" s="63" t="s">
        <v>50</v>
      </c>
      <c r="C722" s="52">
        <v>3019.9</v>
      </c>
      <c r="D722" s="52">
        <v>3513.4</v>
      </c>
      <c r="E722" s="52">
        <v>3623</v>
      </c>
      <c r="F722" s="52">
        <v>3631.4</v>
      </c>
      <c r="G722" s="52">
        <v>3631.8</v>
      </c>
    </row>
    <row r="723" spans="1:7" ht="15" customHeight="1">
      <c r="A723" s="79" t="s">
        <v>125</v>
      </c>
      <c r="B723" s="63" t="s">
        <v>50</v>
      </c>
      <c r="C723" s="112">
        <v>5567.9</v>
      </c>
      <c r="D723" s="45">
        <v>6000</v>
      </c>
      <c r="E723" s="50">
        <v>6000</v>
      </c>
      <c r="F723" s="50">
        <v>6720</v>
      </c>
      <c r="G723" s="50">
        <v>6730</v>
      </c>
    </row>
    <row r="724" spans="1:7" ht="15" customHeight="1">
      <c r="A724" s="79" t="s">
        <v>130</v>
      </c>
      <c r="B724" s="63" t="s">
        <v>50</v>
      </c>
      <c r="C724" s="45">
        <v>32889</v>
      </c>
      <c r="D724" s="45">
        <v>35000</v>
      </c>
      <c r="E724" s="45">
        <v>35000</v>
      </c>
      <c r="F724" s="45">
        <v>35000</v>
      </c>
      <c r="G724" s="45">
        <v>35000</v>
      </c>
    </row>
    <row r="725" spans="1:7" ht="15" customHeight="1">
      <c r="A725" s="79" t="s">
        <v>127</v>
      </c>
      <c r="B725" s="63" t="s">
        <v>50</v>
      </c>
      <c r="C725" s="112">
        <v>28637.3</v>
      </c>
      <c r="D725" s="52">
        <v>26000</v>
      </c>
      <c r="E725" s="52">
        <v>26000</v>
      </c>
      <c r="F725" s="52">
        <v>29100</v>
      </c>
      <c r="G725" s="52">
        <v>29100</v>
      </c>
    </row>
    <row r="726" spans="1:7" ht="29.25" customHeight="1">
      <c r="A726" s="102" t="s">
        <v>195</v>
      </c>
      <c r="B726" s="63" t="s">
        <v>50</v>
      </c>
      <c r="C726" s="48">
        <v>57512</v>
      </c>
      <c r="D726" s="48">
        <v>58000</v>
      </c>
      <c r="E726" s="135">
        <v>58000</v>
      </c>
      <c r="F726" s="48">
        <v>58000</v>
      </c>
      <c r="G726" s="48">
        <v>58000</v>
      </c>
    </row>
    <row r="727" spans="1:7" ht="20.25" customHeight="1">
      <c r="A727" s="79" t="s">
        <v>132</v>
      </c>
      <c r="B727" s="63" t="s">
        <v>50</v>
      </c>
      <c r="C727" s="48">
        <v>72419</v>
      </c>
      <c r="D727" s="48">
        <v>73000</v>
      </c>
      <c r="E727" s="48">
        <v>73000</v>
      </c>
      <c r="F727" s="48">
        <v>73000</v>
      </c>
      <c r="G727" s="48">
        <v>73000</v>
      </c>
    </row>
    <row r="728" spans="1:7" ht="19.5" customHeight="1">
      <c r="A728" s="79" t="s">
        <v>128</v>
      </c>
      <c r="B728" s="63" t="s">
        <v>50</v>
      </c>
      <c r="C728" s="112">
        <v>34332.6</v>
      </c>
      <c r="D728" s="50">
        <v>34150</v>
      </c>
      <c r="E728" s="50">
        <v>35000</v>
      </c>
      <c r="F728" s="50">
        <v>35000</v>
      </c>
      <c r="G728" s="50">
        <v>35000</v>
      </c>
    </row>
    <row r="729" spans="1:7" ht="15.75">
      <c r="A729" s="79" t="s">
        <v>129</v>
      </c>
      <c r="B729" s="63" t="s">
        <v>50</v>
      </c>
      <c r="C729" s="112">
        <v>270.6</v>
      </c>
      <c r="D729" s="52">
        <v>1752.5</v>
      </c>
      <c r="E729" s="45">
        <v>1700</v>
      </c>
      <c r="F729" s="45">
        <v>1700</v>
      </c>
      <c r="G729" s="45">
        <v>1700</v>
      </c>
    </row>
    <row r="730" spans="1:7" ht="15.75">
      <c r="A730" s="79" t="s">
        <v>191</v>
      </c>
      <c r="B730" s="63" t="s">
        <v>50</v>
      </c>
      <c r="C730" s="112">
        <v>2231.9</v>
      </c>
      <c r="D730" s="48">
        <v>2644</v>
      </c>
      <c r="E730" s="48">
        <v>2400</v>
      </c>
      <c r="F730" s="48">
        <v>2400</v>
      </c>
      <c r="G730" s="48">
        <v>2400</v>
      </c>
    </row>
    <row r="731" spans="1:7" ht="15.75">
      <c r="A731" s="19" t="s">
        <v>196</v>
      </c>
      <c r="B731" s="63" t="s">
        <v>50</v>
      </c>
      <c r="C731" s="48">
        <v>4</v>
      </c>
      <c r="D731" s="48">
        <v>5</v>
      </c>
      <c r="E731" s="48">
        <v>5</v>
      </c>
      <c r="F731" s="48">
        <v>5</v>
      </c>
      <c r="G731" s="48">
        <v>5</v>
      </c>
    </row>
    <row r="732" spans="1:7" ht="15.75">
      <c r="A732" s="79" t="s">
        <v>131</v>
      </c>
      <c r="B732" s="63" t="s">
        <v>50</v>
      </c>
      <c r="C732" s="112">
        <v>9221.4</v>
      </c>
      <c r="D732" s="112">
        <v>8500</v>
      </c>
      <c r="E732" s="112">
        <v>8510</v>
      </c>
      <c r="F732" s="112">
        <v>8520</v>
      </c>
      <c r="G732" s="112">
        <v>8530</v>
      </c>
    </row>
    <row r="733" spans="1:7" ht="15.75">
      <c r="A733" s="79" t="s">
        <v>197</v>
      </c>
      <c r="B733" s="63" t="s">
        <v>50</v>
      </c>
      <c r="C733" s="48">
        <v>1484</v>
      </c>
      <c r="D733" s="48">
        <v>1200</v>
      </c>
      <c r="E733" s="45">
        <v>1200</v>
      </c>
      <c r="F733" s="45">
        <v>1200</v>
      </c>
      <c r="G733" s="45">
        <v>1200</v>
      </c>
    </row>
    <row r="734" spans="1:7" ht="31.5">
      <c r="A734" s="19" t="s">
        <v>198</v>
      </c>
      <c r="B734" s="63" t="s">
        <v>50</v>
      </c>
      <c r="C734" s="48">
        <v>1261748</v>
      </c>
      <c r="D734" s="45">
        <v>1280865</v>
      </c>
      <c r="E734" s="45">
        <v>1301575</v>
      </c>
      <c r="F734" s="45">
        <v>1322300</v>
      </c>
      <c r="G734" s="45">
        <v>1333000</v>
      </c>
    </row>
    <row r="735" spans="1:7" ht="15.75">
      <c r="A735" s="186" t="s">
        <v>60</v>
      </c>
      <c r="B735" s="187"/>
      <c r="C735" s="187"/>
      <c r="D735" s="187"/>
      <c r="E735" s="187"/>
      <c r="F735" s="187"/>
      <c r="G735" s="188"/>
    </row>
    <row r="736" spans="1:7" ht="31.5">
      <c r="A736" s="136" t="s">
        <v>267</v>
      </c>
      <c r="B736" s="137" t="s">
        <v>5</v>
      </c>
      <c r="C736" s="138">
        <v>47200</v>
      </c>
      <c r="D736" s="138">
        <v>46730</v>
      </c>
      <c r="E736" s="138">
        <v>46270</v>
      </c>
      <c r="F736" s="138">
        <v>45900</v>
      </c>
      <c r="G736" s="138">
        <v>45580</v>
      </c>
    </row>
    <row r="737" spans="1:7" ht="31.5" customHeight="1">
      <c r="A737" s="139" t="s">
        <v>273</v>
      </c>
      <c r="B737" s="137" t="s">
        <v>5</v>
      </c>
      <c r="C737" s="138">
        <v>16640</v>
      </c>
      <c r="D737" s="138">
        <f>D740+D742+D745+D747+D749+D750+D752+D754+D756+D758+D760+D762+D764+D767+D769+D771+D774+D776+D778</f>
        <v>16170</v>
      </c>
      <c r="E737" s="138">
        <f>E740+E742+E745+E747+E749+E750+E752+E754+E756+E758+E760+E762+E764+E767+E769+E771+E774+E776+E778</f>
        <v>16000</v>
      </c>
      <c r="F737" s="138">
        <f>F740+F742+F745+F747+F749+F750+F752+F754+F756+F758+F760+F762+F764+F767+F769+F771+F774+F776+F778</f>
        <v>15870</v>
      </c>
      <c r="G737" s="138">
        <f>G740+G742+G745+G747+G749+G750+G752+G754+G756+G758+G760+G762+G764+G767+G769+G771+G774+G776+G778</f>
        <v>15680</v>
      </c>
    </row>
    <row r="738" spans="1:7" ht="32.25" customHeight="1">
      <c r="A738" s="140" t="s">
        <v>140</v>
      </c>
      <c r="B738" s="141"/>
      <c r="C738" s="138"/>
      <c r="D738" s="138"/>
      <c r="E738" s="138"/>
      <c r="F738" s="138"/>
      <c r="G738" s="138"/>
    </row>
    <row r="739" spans="1:7" ht="15.75" customHeight="1">
      <c r="A739" s="142"/>
      <c r="B739" s="141"/>
      <c r="C739" s="138"/>
      <c r="D739" s="138"/>
      <c r="E739" s="138"/>
      <c r="F739" s="138"/>
      <c r="G739" s="138"/>
    </row>
    <row r="740" spans="1:11" ht="34.5" customHeight="1">
      <c r="A740" s="143" t="s">
        <v>221</v>
      </c>
      <c r="B740" s="144" t="s">
        <v>5</v>
      </c>
      <c r="C740" s="138">
        <v>343</v>
      </c>
      <c r="D740" s="138">
        <v>332</v>
      </c>
      <c r="E740" s="138">
        <v>330</v>
      </c>
      <c r="F740" s="138">
        <v>324</v>
      </c>
      <c r="G740" s="138">
        <v>310</v>
      </c>
      <c r="K740" s="1" t="s">
        <v>300</v>
      </c>
    </row>
    <row r="741" spans="1:7" ht="15" customHeight="1">
      <c r="A741" s="145"/>
      <c r="B741" s="144"/>
      <c r="C741" s="138"/>
      <c r="D741" s="138"/>
      <c r="E741" s="138"/>
      <c r="F741" s="138"/>
      <c r="G741" s="138"/>
    </row>
    <row r="742" spans="1:7" ht="18" customHeight="1">
      <c r="A742" s="146" t="s">
        <v>274</v>
      </c>
      <c r="B742" s="144" t="s">
        <v>5</v>
      </c>
      <c r="C742" s="138"/>
      <c r="D742" s="138"/>
      <c r="E742" s="138"/>
      <c r="F742" s="138"/>
      <c r="G742" s="138"/>
    </row>
    <row r="743" spans="1:7" ht="15.75" customHeight="1">
      <c r="A743" s="221"/>
      <c r="B743" s="194"/>
      <c r="C743" s="192"/>
      <c r="D743" s="192"/>
      <c r="E743" s="192"/>
      <c r="F743" s="192"/>
      <c r="G743" s="192"/>
    </row>
    <row r="744" spans="1:16" ht="21" customHeight="1" hidden="1">
      <c r="A744" s="222"/>
      <c r="B744" s="195"/>
      <c r="C744" s="193"/>
      <c r="D744" s="193"/>
      <c r="E744" s="193"/>
      <c r="F744" s="193"/>
      <c r="G744" s="193"/>
      <c r="M744" s="223" t="s">
        <v>252</v>
      </c>
      <c r="N744" s="205"/>
      <c r="O744" s="205"/>
      <c r="P744" s="205"/>
    </row>
    <row r="745" spans="1:7" ht="29.25" customHeight="1">
      <c r="A745" s="148" t="s">
        <v>222</v>
      </c>
      <c r="B745" s="144" t="s">
        <v>5</v>
      </c>
      <c r="C745" s="138">
        <v>7221</v>
      </c>
      <c r="D745" s="138">
        <v>7000</v>
      </c>
      <c r="E745" s="138">
        <v>6930</v>
      </c>
      <c r="F745" s="138">
        <v>6890</v>
      </c>
      <c r="G745" s="138">
        <v>6850</v>
      </c>
    </row>
    <row r="746" spans="1:7" ht="15.75" customHeight="1">
      <c r="A746" s="148"/>
      <c r="B746" s="144"/>
      <c r="C746" s="138"/>
      <c r="D746" s="138"/>
      <c r="E746" s="138"/>
      <c r="F746" s="138"/>
      <c r="G746" s="138"/>
    </row>
    <row r="747" spans="1:7" ht="49.5" customHeight="1">
      <c r="A747" s="145" t="s">
        <v>219</v>
      </c>
      <c r="B747" s="144" t="s">
        <v>5</v>
      </c>
      <c r="C747" s="169">
        <v>567</v>
      </c>
      <c r="D747" s="138">
        <v>550</v>
      </c>
      <c r="E747" s="138">
        <v>545</v>
      </c>
      <c r="F747" s="138">
        <v>540</v>
      </c>
      <c r="G747" s="138">
        <v>530</v>
      </c>
    </row>
    <row r="748" spans="1:7" ht="16.5" customHeight="1">
      <c r="A748" s="149"/>
      <c r="B748" s="144"/>
      <c r="C748" s="138"/>
      <c r="D748" s="138"/>
      <c r="E748" s="138"/>
      <c r="F748" s="138"/>
      <c r="G748" s="138"/>
    </row>
    <row r="749" spans="1:7" ht="66.75" customHeight="1">
      <c r="A749" s="145" t="s">
        <v>220</v>
      </c>
      <c r="B749" s="144" t="s">
        <v>5</v>
      </c>
      <c r="C749" s="138">
        <v>255</v>
      </c>
      <c r="D749" s="138">
        <v>247</v>
      </c>
      <c r="E749" s="138">
        <v>245</v>
      </c>
      <c r="F749" s="138">
        <v>242</v>
      </c>
      <c r="G749" s="138">
        <v>235</v>
      </c>
    </row>
    <row r="750" spans="1:7" ht="25.5" customHeight="1">
      <c r="A750" s="145" t="s">
        <v>223</v>
      </c>
      <c r="B750" s="144" t="s">
        <v>5</v>
      </c>
      <c r="C750" s="169">
        <v>400</v>
      </c>
      <c r="D750" s="138">
        <v>390</v>
      </c>
      <c r="E750" s="138">
        <v>385</v>
      </c>
      <c r="F750" s="138">
        <v>380</v>
      </c>
      <c r="G750" s="138">
        <v>375</v>
      </c>
    </row>
    <row r="751" spans="1:7" ht="12" customHeight="1">
      <c r="A751" s="150"/>
      <c r="B751" s="144"/>
      <c r="C751" s="138"/>
      <c r="D751" s="138"/>
      <c r="E751" s="138"/>
      <c r="F751" s="138"/>
      <c r="G751" s="138"/>
    </row>
    <row r="752" spans="1:7" ht="46.5" customHeight="1">
      <c r="A752" s="143" t="s">
        <v>224</v>
      </c>
      <c r="B752" s="144" t="s">
        <v>5</v>
      </c>
      <c r="C752" s="138">
        <v>1100</v>
      </c>
      <c r="D752" s="138">
        <v>1065</v>
      </c>
      <c r="E752" s="138">
        <v>1056</v>
      </c>
      <c r="F752" s="138">
        <v>1045</v>
      </c>
      <c r="G752" s="138">
        <v>1030</v>
      </c>
    </row>
    <row r="753" spans="1:7" ht="15" customHeight="1">
      <c r="A753" s="150"/>
      <c r="B753" s="144"/>
      <c r="C753" s="138"/>
      <c r="D753" s="138"/>
      <c r="E753" s="138"/>
      <c r="F753" s="138"/>
      <c r="G753" s="138"/>
    </row>
    <row r="754" spans="1:7" ht="34.5" customHeight="1">
      <c r="A754" s="145" t="s">
        <v>225</v>
      </c>
      <c r="B754" s="144" t="s">
        <v>5</v>
      </c>
      <c r="C754" s="169">
        <v>579</v>
      </c>
      <c r="D754" s="138">
        <v>560</v>
      </c>
      <c r="E754" s="138">
        <v>555</v>
      </c>
      <c r="F754" s="138">
        <v>550</v>
      </c>
      <c r="G754" s="138">
        <v>540</v>
      </c>
    </row>
    <row r="755" spans="1:7" ht="15" customHeight="1">
      <c r="A755" s="150"/>
      <c r="B755" s="144"/>
      <c r="C755" s="138"/>
      <c r="D755" s="138"/>
      <c r="E755" s="138"/>
      <c r="F755" s="138"/>
      <c r="G755" s="138"/>
    </row>
    <row r="756" spans="1:7" ht="49.5" customHeight="1">
      <c r="A756" s="145" t="s">
        <v>226</v>
      </c>
      <c r="B756" s="144" t="s">
        <v>5</v>
      </c>
      <c r="C756" s="138">
        <v>140</v>
      </c>
      <c r="D756" s="138">
        <v>135</v>
      </c>
      <c r="E756" s="138">
        <v>132</v>
      </c>
      <c r="F756" s="138">
        <v>130</v>
      </c>
      <c r="G756" s="138">
        <v>125</v>
      </c>
    </row>
    <row r="757" spans="1:7" ht="15.75" customHeight="1">
      <c r="A757" s="150"/>
      <c r="B757" s="144"/>
      <c r="C757" s="138"/>
      <c r="D757" s="138"/>
      <c r="E757" s="138"/>
      <c r="F757" s="138"/>
      <c r="G757" s="138"/>
    </row>
    <row r="758" spans="1:7" ht="34.5" customHeight="1">
      <c r="A758" s="145" t="s">
        <v>227</v>
      </c>
      <c r="B758" s="144" t="s">
        <v>5</v>
      </c>
      <c r="C758" s="138">
        <v>270</v>
      </c>
      <c r="D758" s="138">
        <v>265</v>
      </c>
      <c r="E758" s="138">
        <v>261</v>
      </c>
      <c r="F758" s="138">
        <v>258</v>
      </c>
      <c r="G758" s="138">
        <v>255</v>
      </c>
    </row>
    <row r="759" spans="1:7" ht="15" customHeight="1">
      <c r="A759" s="150"/>
      <c r="B759" s="144"/>
      <c r="C759" s="138"/>
      <c r="D759" s="138"/>
      <c r="E759" s="138"/>
      <c r="F759" s="138"/>
      <c r="G759" s="138"/>
    </row>
    <row r="760" spans="1:7" ht="30.75" customHeight="1">
      <c r="A760" s="145" t="s">
        <v>228</v>
      </c>
      <c r="B760" s="144" t="s">
        <v>5</v>
      </c>
      <c r="C760" s="169">
        <v>122</v>
      </c>
      <c r="D760" s="138">
        <v>120</v>
      </c>
      <c r="E760" s="138">
        <v>117</v>
      </c>
      <c r="F760" s="138">
        <v>116</v>
      </c>
      <c r="G760" s="138">
        <v>110</v>
      </c>
    </row>
    <row r="761" spans="1:7" ht="12.75" customHeight="1">
      <c r="A761" s="150"/>
      <c r="B761" s="144"/>
      <c r="C761" s="138"/>
      <c r="D761" s="138"/>
      <c r="E761" s="138"/>
      <c r="F761" s="138"/>
      <c r="G761" s="138"/>
    </row>
    <row r="762" spans="1:7" ht="33.75" customHeight="1">
      <c r="A762" s="145" t="s">
        <v>229</v>
      </c>
      <c r="B762" s="144" t="s">
        <v>5</v>
      </c>
      <c r="C762" s="138">
        <v>330</v>
      </c>
      <c r="D762" s="138">
        <v>320</v>
      </c>
      <c r="E762" s="138">
        <v>315</v>
      </c>
      <c r="F762" s="138">
        <v>312</v>
      </c>
      <c r="G762" s="138">
        <v>305</v>
      </c>
    </row>
    <row r="763" spans="1:7" ht="15" customHeight="1">
      <c r="A763" s="150"/>
      <c r="B763" s="144"/>
      <c r="C763" s="138"/>
      <c r="D763" s="138"/>
      <c r="E763" s="138"/>
      <c r="F763" s="138"/>
      <c r="G763" s="138"/>
    </row>
    <row r="764" spans="1:7" ht="30" customHeight="1">
      <c r="A764" s="145" t="s">
        <v>275</v>
      </c>
      <c r="B764" s="144" t="s">
        <v>5</v>
      </c>
      <c r="C764" s="138">
        <v>175</v>
      </c>
      <c r="D764" s="138">
        <v>170</v>
      </c>
      <c r="E764" s="138">
        <v>167</v>
      </c>
      <c r="F764" s="138">
        <v>165</v>
      </c>
      <c r="G764" s="138">
        <v>162</v>
      </c>
    </row>
    <row r="765" spans="1:7" ht="13.5" customHeight="1">
      <c r="A765" s="150"/>
      <c r="B765" s="144"/>
      <c r="C765" s="138"/>
      <c r="D765" s="138"/>
      <c r="E765" s="138"/>
      <c r="F765" s="138"/>
      <c r="G765" s="138"/>
    </row>
    <row r="766" spans="1:7" ht="15.75" customHeight="1" hidden="1">
      <c r="A766" s="150"/>
      <c r="B766" s="144"/>
      <c r="C766" s="138"/>
      <c r="D766" s="138"/>
      <c r="E766" s="138"/>
      <c r="F766" s="138"/>
      <c r="G766" s="138"/>
    </row>
    <row r="767" spans="1:7" ht="45.75" customHeight="1">
      <c r="A767" s="145" t="s">
        <v>230</v>
      </c>
      <c r="B767" s="144" t="s">
        <v>5</v>
      </c>
      <c r="C767" s="138">
        <v>41</v>
      </c>
      <c r="D767" s="138">
        <v>40</v>
      </c>
      <c r="E767" s="138">
        <v>38</v>
      </c>
      <c r="F767" s="138">
        <v>37</v>
      </c>
      <c r="G767" s="138">
        <v>35</v>
      </c>
    </row>
    <row r="768" spans="1:7" ht="14.25" customHeight="1">
      <c r="A768" s="150"/>
      <c r="B768" s="144"/>
      <c r="C768" s="138"/>
      <c r="D768" s="138"/>
      <c r="E768" s="138"/>
      <c r="F768" s="138"/>
      <c r="G768" s="138"/>
    </row>
    <row r="769" spans="1:7" ht="64.5" customHeight="1">
      <c r="A769" s="145" t="s">
        <v>231</v>
      </c>
      <c r="B769" s="144" t="s">
        <v>5</v>
      </c>
      <c r="C769" s="138">
        <v>1287</v>
      </c>
      <c r="D769" s="138">
        <v>1250</v>
      </c>
      <c r="E769" s="138">
        <v>1235</v>
      </c>
      <c r="F769" s="138">
        <v>1225</v>
      </c>
      <c r="G769" s="138">
        <v>1205</v>
      </c>
    </row>
    <row r="770" spans="1:7" ht="13.5" customHeight="1">
      <c r="A770" s="150"/>
      <c r="B770" s="144"/>
      <c r="C770" s="138"/>
      <c r="D770" s="138"/>
      <c r="E770" s="138"/>
      <c r="F770" s="138"/>
      <c r="G770" s="138"/>
    </row>
    <row r="771" spans="1:7" ht="20.25" customHeight="1">
      <c r="A771" s="145" t="s">
        <v>232</v>
      </c>
      <c r="B771" s="144" t="s">
        <v>5</v>
      </c>
      <c r="C771" s="169">
        <v>1742</v>
      </c>
      <c r="D771" s="138">
        <v>1700</v>
      </c>
      <c r="E771" s="138">
        <v>1683</v>
      </c>
      <c r="F771" s="138">
        <v>1670</v>
      </c>
      <c r="G771" s="138">
        <v>1650</v>
      </c>
    </row>
    <row r="772" spans="1:7" ht="15.75" customHeight="1">
      <c r="A772" s="150"/>
      <c r="B772" s="144"/>
      <c r="C772" s="138"/>
      <c r="D772" s="138"/>
      <c r="E772" s="138"/>
      <c r="F772" s="138"/>
      <c r="G772" s="138"/>
    </row>
    <row r="773" spans="1:7" ht="7.5" customHeight="1" hidden="1">
      <c r="A773" s="150"/>
      <c r="B773" s="144"/>
      <c r="C773" s="138"/>
      <c r="D773" s="138"/>
      <c r="E773" s="138"/>
      <c r="F773" s="138"/>
      <c r="G773" s="138"/>
    </row>
    <row r="774" spans="1:7" ht="48.75" customHeight="1">
      <c r="A774" s="145" t="s">
        <v>233</v>
      </c>
      <c r="B774" s="144" t="s">
        <v>5</v>
      </c>
      <c r="C774" s="169">
        <v>1675</v>
      </c>
      <c r="D774" s="138">
        <v>1640</v>
      </c>
      <c r="E774" s="138">
        <v>1625</v>
      </c>
      <c r="F774" s="138">
        <v>1615</v>
      </c>
      <c r="G774" s="138">
        <v>1600</v>
      </c>
    </row>
    <row r="775" spans="1:7" ht="15.75" customHeight="1">
      <c r="A775" s="150"/>
      <c r="B775" s="144"/>
      <c r="C775" s="138"/>
      <c r="D775" s="138"/>
      <c r="E775" s="138"/>
      <c r="F775" s="138"/>
      <c r="G775" s="138"/>
    </row>
    <row r="776" spans="1:7" ht="45" customHeight="1">
      <c r="A776" s="145" t="s">
        <v>234</v>
      </c>
      <c r="B776" s="144" t="s">
        <v>5</v>
      </c>
      <c r="C776" s="169">
        <v>158</v>
      </c>
      <c r="D776" s="138">
        <v>155</v>
      </c>
      <c r="E776" s="138">
        <v>153</v>
      </c>
      <c r="F776" s="138">
        <v>151</v>
      </c>
      <c r="G776" s="138">
        <v>148</v>
      </c>
    </row>
    <row r="777" spans="1:7" ht="15" customHeight="1">
      <c r="A777" s="150"/>
      <c r="B777" s="144"/>
      <c r="C777" s="138"/>
      <c r="D777" s="138"/>
      <c r="E777" s="138"/>
      <c r="F777" s="138"/>
      <c r="G777" s="138"/>
    </row>
    <row r="778" spans="1:7" ht="31.5" customHeight="1">
      <c r="A778" s="143" t="s">
        <v>235</v>
      </c>
      <c r="B778" s="144" t="s">
        <v>5</v>
      </c>
      <c r="C778" s="138">
        <v>235</v>
      </c>
      <c r="D778" s="138">
        <v>231</v>
      </c>
      <c r="E778" s="138">
        <v>228</v>
      </c>
      <c r="F778" s="138">
        <v>220</v>
      </c>
      <c r="G778" s="138">
        <v>215</v>
      </c>
    </row>
    <row r="779" spans="1:7" ht="13.5" customHeight="1">
      <c r="A779" s="150"/>
      <c r="B779" s="144"/>
      <c r="C779" s="138"/>
      <c r="D779" s="138"/>
      <c r="E779" s="138"/>
      <c r="F779" s="138"/>
      <c r="G779" s="138"/>
    </row>
    <row r="780" spans="1:7" ht="36" customHeight="1">
      <c r="A780" s="151" t="s">
        <v>298</v>
      </c>
      <c r="B780" s="144" t="s">
        <v>50</v>
      </c>
      <c r="C780" s="156">
        <f>C783+C786+C788+C789+C791+C792+C793+C794+C796+C798+C800+C802+C804+C806+C808+C810+C812+C814+C816</f>
        <v>4875716.544</v>
      </c>
      <c r="D780" s="155">
        <f>D783+D786+D788+D789+D791+D792+D793+D794+D796+D798+D800+D802+D804+D806+D808+D810+D812+D814+D816</f>
        <v>4924473.300000001</v>
      </c>
      <c r="E780" s="155">
        <f>E783+E786+E788+E789+E791+E792+E793+E794+E796+E798+E800+E802+E804+E806+E808+E810+E812+E814+E816</f>
        <v>5037721.98</v>
      </c>
      <c r="F780" s="155">
        <f>F783+F786+F788+F789+F791+F792+F793+F794+F796+F798+F800+F802+F804+F806+F808+F810+F812+F814+F816</f>
        <v>5153587.739999998</v>
      </c>
      <c r="G780" s="155">
        <f>G783+G786+G788+G789+G791+G792+G793+G794+G796+G798+G800+G802+G804+G806+G808+G810+G812+G814+G816</f>
        <v>5272043.88</v>
      </c>
    </row>
    <row r="781" spans="1:7" ht="45.75" customHeight="1">
      <c r="A781" s="153" t="s">
        <v>136</v>
      </c>
      <c r="B781" s="141"/>
      <c r="C781" s="152"/>
      <c r="D781" s="152"/>
      <c r="E781" s="152"/>
      <c r="F781" s="154"/>
      <c r="G781" s="154"/>
    </row>
    <row r="782" spans="1:7" ht="16.5" customHeight="1">
      <c r="A782" s="142"/>
      <c r="B782" s="141"/>
      <c r="C782" s="152"/>
      <c r="D782" s="152"/>
      <c r="E782" s="152"/>
      <c r="F782" s="154"/>
      <c r="G782" s="154"/>
    </row>
    <row r="783" spans="1:7" ht="32.25" customHeight="1">
      <c r="A783" s="143" t="s">
        <v>221</v>
      </c>
      <c r="B783" s="144" t="s">
        <v>50</v>
      </c>
      <c r="C783" s="156">
        <v>74087.4</v>
      </c>
      <c r="D783" s="155">
        <f>D740*D821*12/1000</f>
        <v>74301.6</v>
      </c>
      <c r="E783" s="155">
        <f>E740*E821*12/1000</f>
        <v>76368.6</v>
      </c>
      <c r="F783" s="155">
        <f>F740*F821*12/1000</f>
        <v>77293.44</v>
      </c>
      <c r="G783" s="155">
        <f>G740*G821*12/1000</f>
        <v>76539</v>
      </c>
    </row>
    <row r="784" spans="1:7" ht="23.25" customHeight="1">
      <c r="A784" s="150" t="s">
        <v>158</v>
      </c>
      <c r="B784" s="144"/>
      <c r="C784" s="152"/>
      <c r="D784" s="152"/>
      <c r="E784" s="152"/>
      <c r="F784" s="154"/>
      <c r="G784" s="154"/>
    </row>
    <row r="785" spans="1:7" ht="17.25" customHeight="1">
      <c r="A785" s="150"/>
      <c r="B785" s="144"/>
      <c r="C785" s="152"/>
      <c r="D785" s="152"/>
      <c r="E785" s="152"/>
      <c r="F785" s="154"/>
      <c r="G785" s="154"/>
    </row>
    <row r="786" spans="1:7" ht="21.75" customHeight="1">
      <c r="A786" s="146" t="s">
        <v>274</v>
      </c>
      <c r="B786" s="144" t="s">
        <v>50</v>
      </c>
      <c r="C786" s="152">
        <v>0</v>
      </c>
      <c r="D786" s="152">
        <v>0</v>
      </c>
      <c r="E786" s="152">
        <v>0</v>
      </c>
      <c r="F786" s="154">
        <v>0</v>
      </c>
      <c r="G786" s="154">
        <v>0</v>
      </c>
    </row>
    <row r="787" spans="1:7" ht="15.75" customHeight="1">
      <c r="A787" s="150"/>
      <c r="B787" s="144"/>
      <c r="C787" s="152"/>
      <c r="D787" s="152"/>
      <c r="E787" s="152"/>
      <c r="F787" s="154"/>
      <c r="G787" s="154"/>
    </row>
    <row r="788" spans="1:7" ht="31.5" customHeight="1">
      <c r="A788" s="148" t="s">
        <v>222</v>
      </c>
      <c r="B788" s="144" t="s">
        <v>50</v>
      </c>
      <c r="C788" s="155">
        <f>C745*C823*12/1000</f>
        <v>2263350.24</v>
      </c>
      <c r="D788" s="155">
        <f>D745*D823*12/1000</f>
        <v>2281440</v>
      </c>
      <c r="E788" s="155">
        <f>E745*E823*12/1000</f>
        <v>2335548.6</v>
      </c>
      <c r="F788" s="155">
        <f>F745*F823*12/1000</f>
        <v>2391932.4</v>
      </c>
      <c r="G788" s="155">
        <f>G745*G823*12/1000</f>
        <v>2468877</v>
      </c>
    </row>
    <row r="789" spans="1:7" s="21" customFormat="1" ht="46.5" customHeight="1">
      <c r="A789" s="145" t="s">
        <v>219</v>
      </c>
      <c r="B789" s="144" t="s">
        <v>50</v>
      </c>
      <c r="C789" s="155">
        <f>C747*C825*12/1000</f>
        <v>195955.2</v>
      </c>
      <c r="D789" s="155">
        <f>D747*D825*12/1000</f>
        <v>196911</v>
      </c>
      <c r="E789" s="155">
        <f>E747*E825*12/1000</f>
        <v>201693.6</v>
      </c>
      <c r="F789" s="155">
        <f>F747*F825*12/1000</f>
        <v>206031.6</v>
      </c>
      <c r="G789" s="155">
        <f>G747*G825*12/1000</f>
        <v>209244</v>
      </c>
    </row>
    <row r="790" spans="1:7" s="21" customFormat="1" ht="25.5" customHeight="1">
      <c r="A790" s="149"/>
      <c r="B790" s="144"/>
      <c r="C790" s="159"/>
      <c r="D790" s="159"/>
      <c r="E790" s="159"/>
      <c r="F790" s="160"/>
      <c r="G790" s="160"/>
    </row>
    <row r="791" spans="1:7" s="21" customFormat="1" ht="61.5" customHeight="1">
      <c r="A791" s="145" t="s">
        <v>220</v>
      </c>
      <c r="B791" s="144" t="s">
        <v>50</v>
      </c>
      <c r="C791" s="155">
        <f>C749*C827*12/1000</f>
        <v>67014</v>
      </c>
      <c r="D791" s="155">
        <f>D749*D827*12/1000</f>
        <v>67282.8</v>
      </c>
      <c r="E791" s="155">
        <f>E749*E827*12/1000</f>
        <v>69001.8</v>
      </c>
      <c r="F791" s="155">
        <f>F749*F827*12/1000</f>
        <v>70276.8</v>
      </c>
      <c r="G791" s="155">
        <f>G749*G827*12/1000</f>
        <v>70641</v>
      </c>
    </row>
    <row r="792" spans="1:7" s="21" customFormat="1" ht="20.25" customHeight="1">
      <c r="A792" s="145" t="s">
        <v>223</v>
      </c>
      <c r="B792" s="144" t="s">
        <v>50</v>
      </c>
      <c r="C792" s="155">
        <f>C750*C829*12/1000</f>
        <v>85920</v>
      </c>
      <c r="D792" s="155">
        <f>D750*D829*12/1000</f>
        <v>87960.6</v>
      </c>
      <c r="E792" s="155">
        <f>E750*E829*12/1000</f>
        <v>89789.7</v>
      </c>
      <c r="F792" s="155">
        <f>F750*F829*12/1000</f>
        <v>91656</v>
      </c>
      <c r="G792" s="155">
        <f>G750*G829*12/1000</f>
        <v>93600</v>
      </c>
    </row>
    <row r="793" spans="1:7" s="21" customFormat="1" ht="51.75" customHeight="1">
      <c r="A793" s="143" t="s">
        <v>224</v>
      </c>
      <c r="B793" s="144" t="s">
        <v>50</v>
      </c>
      <c r="C793" s="155">
        <f>C752*C831*12/1000</f>
        <v>316404</v>
      </c>
      <c r="D793" s="155">
        <f>D752*D831*12/1000</f>
        <v>321544.8</v>
      </c>
      <c r="E793" s="155">
        <f>E752*E831*12/1000</f>
        <v>329662.08</v>
      </c>
      <c r="F793" s="155">
        <f>F752*F831*12/1000</f>
        <v>336322.8</v>
      </c>
      <c r="G793" s="155">
        <f>G752*G831*12/1000</f>
        <v>342990</v>
      </c>
    </row>
    <row r="794" spans="1:7" s="21" customFormat="1" ht="21" customHeight="1">
      <c r="A794" s="145" t="s">
        <v>225</v>
      </c>
      <c r="B794" s="144" t="s">
        <v>50</v>
      </c>
      <c r="C794" s="155">
        <f>C754*C833*12/1000</f>
        <v>113599.8</v>
      </c>
      <c r="D794" s="155">
        <f>D754*D833*12/1000</f>
        <v>118453.44</v>
      </c>
      <c r="E794" s="155">
        <f>E754*E833*12/1000</f>
        <v>123543</v>
      </c>
      <c r="F794" s="155">
        <f>F754*F833*12/1000</f>
        <v>126258</v>
      </c>
      <c r="G794" s="155">
        <f>G754*G833*12/1000</f>
        <v>128304</v>
      </c>
    </row>
    <row r="795" spans="1:7" s="21" customFormat="1" ht="14.25" customHeight="1">
      <c r="A795" s="150"/>
      <c r="B795" s="141"/>
      <c r="C795" s="155"/>
      <c r="D795" s="155"/>
      <c r="E795" s="155"/>
      <c r="F795" s="158"/>
      <c r="G795" s="158"/>
    </row>
    <row r="796" spans="1:7" s="21" customFormat="1" ht="47.25" customHeight="1">
      <c r="A796" s="145" t="s">
        <v>226</v>
      </c>
      <c r="B796" s="144" t="s">
        <v>50</v>
      </c>
      <c r="C796" s="155">
        <f>C756*C835*12/1000</f>
        <v>30744</v>
      </c>
      <c r="D796" s="155">
        <f>D756*D835*12/1000</f>
        <v>30699</v>
      </c>
      <c r="E796" s="155">
        <f>E756*E835*12/1000</f>
        <v>31030.56</v>
      </c>
      <c r="F796" s="155">
        <f>F756*F835*12/1000</f>
        <v>31512</v>
      </c>
      <c r="G796" s="155">
        <f>G756*G835*12/1000</f>
        <v>31365</v>
      </c>
    </row>
    <row r="797" spans="1:7" s="21" customFormat="1" ht="17.25" customHeight="1">
      <c r="A797" s="150"/>
      <c r="B797" s="141"/>
      <c r="C797" s="152"/>
      <c r="D797" s="152"/>
      <c r="E797" s="152"/>
      <c r="F797" s="154"/>
      <c r="G797" s="154"/>
    </row>
    <row r="798" spans="1:7" s="21" customFormat="1" ht="39" customHeight="1">
      <c r="A798" s="145" t="s">
        <v>227</v>
      </c>
      <c r="B798" s="144" t="s">
        <v>50</v>
      </c>
      <c r="C798" s="155">
        <f>C758*C837*12/1000</f>
        <v>65010.6</v>
      </c>
      <c r="D798" s="155">
        <f>D758*D837*12/1000</f>
        <v>65698.8</v>
      </c>
      <c r="E798" s="155">
        <f>E758*E837*12/1000</f>
        <v>66915.18</v>
      </c>
      <c r="F798" s="155">
        <f>F758*F837*12/1000</f>
        <v>68204.88</v>
      </c>
      <c r="G798" s="155">
        <f>G758*G837*12/1000</f>
        <v>69768</v>
      </c>
    </row>
    <row r="799" spans="1:7" s="21" customFormat="1" ht="18" customHeight="1">
      <c r="A799" s="145"/>
      <c r="B799" s="144"/>
      <c r="C799" s="155"/>
      <c r="D799" s="155"/>
      <c r="E799" s="155"/>
      <c r="F799" s="158"/>
      <c r="G799" s="158"/>
    </row>
    <row r="800" spans="1:7" s="21" customFormat="1" ht="34.5" customHeight="1">
      <c r="A800" s="145" t="s">
        <v>228</v>
      </c>
      <c r="B800" s="141" t="s">
        <v>50</v>
      </c>
      <c r="C800" s="155">
        <f>C760*C839*12/1000</f>
        <v>49336.8</v>
      </c>
      <c r="D800" s="155">
        <f>D760*D839*12/1000</f>
        <v>50256</v>
      </c>
      <c r="E800" s="155">
        <f>E760*E839*12/1000</f>
        <v>50656.32</v>
      </c>
      <c r="F800" s="155">
        <f>F760*F839*12/1000</f>
        <v>51768.48</v>
      </c>
      <c r="G800" s="155">
        <f>G760*G839*12/1000</f>
        <v>50806.8</v>
      </c>
    </row>
    <row r="801" spans="1:7" s="21" customFormat="1" ht="15.75" customHeight="1">
      <c r="A801" s="161"/>
      <c r="B801" s="162"/>
      <c r="C801" s="162"/>
      <c r="D801" s="162"/>
      <c r="E801" s="154"/>
      <c r="F801" s="154"/>
      <c r="G801" s="163"/>
    </row>
    <row r="802" spans="1:7" s="21" customFormat="1" ht="30" customHeight="1">
      <c r="A802" s="145" t="s">
        <v>229</v>
      </c>
      <c r="B802" s="144" t="s">
        <v>50</v>
      </c>
      <c r="C802" s="154">
        <f>C762*C841*12/1000</f>
        <v>59677.2</v>
      </c>
      <c r="D802" s="154">
        <f>D762*D841*12/1000</f>
        <v>62457.6</v>
      </c>
      <c r="E802" s="154">
        <f>E762*E841*12/1000</f>
        <v>65696.4</v>
      </c>
      <c r="F802" s="154">
        <f>F762*F841*12/1000</f>
        <v>67073.76</v>
      </c>
      <c r="G802" s="154">
        <f>G762*G841*12/1000</f>
        <v>67856.4</v>
      </c>
    </row>
    <row r="803" spans="1:7" s="21" customFormat="1" ht="13.5" customHeight="1">
      <c r="A803" s="150"/>
      <c r="B803" s="141"/>
      <c r="C803" s="154"/>
      <c r="D803" s="154"/>
      <c r="E803" s="154"/>
      <c r="F803" s="154"/>
      <c r="G803" s="154"/>
    </row>
    <row r="804" spans="1:7" s="21" customFormat="1" ht="33" customHeight="1">
      <c r="A804" s="145" t="s">
        <v>275</v>
      </c>
      <c r="B804" s="144" t="s">
        <v>50</v>
      </c>
      <c r="C804" s="154">
        <f>C764*C843*12/1000</f>
        <v>55776</v>
      </c>
      <c r="D804" s="154">
        <f>D764*D843*12/1000</f>
        <v>54723</v>
      </c>
      <c r="E804" s="154">
        <f>E764*E843*12/1000</f>
        <v>55580.94</v>
      </c>
      <c r="F804" s="154">
        <f>F764*F843*12/1000</f>
        <v>56618.1</v>
      </c>
      <c r="G804" s="154">
        <f>G764*G843*12/1000</f>
        <v>57532.68</v>
      </c>
    </row>
    <row r="805" spans="1:7" s="21" customFormat="1" ht="21" customHeight="1">
      <c r="A805" s="150"/>
      <c r="B805" s="164"/>
      <c r="C805" s="154"/>
      <c r="D805" s="154"/>
      <c r="E805" s="154"/>
      <c r="F805" s="154"/>
      <c r="G805" s="154"/>
    </row>
    <row r="806" spans="1:7" s="21" customFormat="1" ht="53.25" customHeight="1">
      <c r="A806" s="145" t="s">
        <v>230</v>
      </c>
      <c r="B806" s="144" t="s">
        <v>50</v>
      </c>
      <c r="C806" s="154">
        <f>C767*C845*12/1000</f>
        <v>11456.22</v>
      </c>
      <c r="D806" s="154">
        <f>D767*D845*12/1000</f>
        <v>11580</v>
      </c>
      <c r="E806" s="154">
        <f>E767*E845*12/1000</f>
        <v>11374.92</v>
      </c>
      <c r="F806" s="154">
        <f>F767*F845*12/1000</f>
        <v>11419.68</v>
      </c>
      <c r="G806" s="154">
        <f>G767*G845*12/1000</f>
        <v>11180.4</v>
      </c>
    </row>
    <row r="807" spans="1:7" s="21" customFormat="1" ht="20.25" customHeight="1">
      <c r="A807" s="150"/>
      <c r="B807" s="164"/>
      <c r="C807" s="154"/>
      <c r="D807" s="154"/>
      <c r="E807" s="154"/>
      <c r="F807" s="154"/>
      <c r="G807" s="154"/>
    </row>
    <row r="808" spans="1:7" s="21" customFormat="1" ht="45.75" customHeight="1">
      <c r="A808" s="145" t="s">
        <v>231</v>
      </c>
      <c r="B808" s="144" t="s">
        <v>50</v>
      </c>
      <c r="C808" s="154">
        <f>C769*C847*12/1000</f>
        <v>536709.888</v>
      </c>
      <c r="D808" s="154">
        <f>D769*D847*12/1000</f>
        <v>531750</v>
      </c>
      <c r="E808" s="154">
        <f>E769*E847*12/1000</f>
        <v>535891.2</v>
      </c>
      <c r="F808" s="154">
        <f>F769*F847*12/1000</f>
        <v>542136</v>
      </c>
      <c r="G808" s="154">
        <f>G769*G847*12/1000</f>
        <v>542250</v>
      </c>
    </row>
    <row r="809" spans="1:7" s="21" customFormat="1" ht="20.25" customHeight="1">
      <c r="A809" s="150"/>
      <c r="B809" s="164"/>
      <c r="C809" s="154"/>
      <c r="D809" s="154"/>
      <c r="E809" s="154"/>
      <c r="F809" s="154"/>
      <c r="G809" s="154"/>
    </row>
    <row r="810" spans="1:7" s="21" customFormat="1" ht="17.25" customHeight="1">
      <c r="A810" s="145" t="s">
        <v>232</v>
      </c>
      <c r="B810" s="141" t="s">
        <v>50</v>
      </c>
      <c r="C810" s="154">
        <f>C771*C849*12/1000</f>
        <v>391950</v>
      </c>
      <c r="D810" s="154">
        <f>D771*D849*12/1000</f>
        <v>398942.4</v>
      </c>
      <c r="E810" s="154">
        <f>E771*E849*12/1000</f>
        <v>409574.88</v>
      </c>
      <c r="F810" s="154">
        <f>F771*F849*12/1000</f>
        <v>422643.6</v>
      </c>
      <c r="G810" s="154">
        <f>G771*G849*12/1000</f>
        <v>433422</v>
      </c>
    </row>
    <row r="811" spans="1:7" s="21" customFormat="1" ht="22.5" customHeight="1">
      <c r="A811" s="150"/>
      <c r="B811" s="164"/>
      <c r="C811" s="154"/>
      <c r="D811" s="154"/>
      <c r="E811" s="154"/>
      <c r="F811" s="154"/>
      <c r="G811" s="154"/>
    </row>
    <row r="812" spans="1:7" s="21" customFormat="1" ht="49.5" customHeight="1">
      <c r="A812" s="145" t="s">
        <v>233</v>
      </c>
      <c r="B812" s="144" t="s">
        <v>50</v>
      </c>
      <c r="C812" s="154">
        <f>C774*C851*12/1000</f>
        <v>448893.3</v>
      </c>
      <c r="D812" s="154">
        <f>D774*D851*12/1000</f>
        <v>458406.24</v>
      </c>
      <c r="E812" s="154">
        <f>E774*E851*12/1000</f>
        <v>470925</v>
      </c>
      <c r="F812" s="154">
        <f>F774*F851*12/1000</f>
        <v>486631.8</v>
      </c>
      <c r="G812" s="154">
        <f>G774*G851*12/1000</f>
        <v>500352</v>
      </c>
    </row>
    <row r="813" spans="1:7" s="21" customFormat="1" ht="15.75" customHeight="1">
      <c r="A813" s="150"/>
      <c r="B813" s="164"/>
      <c r="C813" s="154"/>
      <c r="D813" s="154"/>
      <c r="E813" s="154"/>
      <c r="F813" s="154"/>
      <c r="G813" s="154"/>
    </row>
    <row r="814" spans="1:7" s="21" customFormat="1" ht="53.25" customHeight="1">
      <c r="A814" s="145" t="s">
        <v>234</v>
      </c>
      <c r="B814" s="144" t="s">
        <v>50</v>
      </c>
      <c r="C814" s="154">
        <f>C776*C853*12/1000</f>
        <v>41931.936</v>
      </c>
      <c r="D814" s="154">
        <f>D776*D853*12/1000</f>
        <v>42904.62</v>
      </c>
      <c r="E814" s="154">
        <f>E776*E853*12/1000</f>
        <v>43880.4</v>
      </c>
      <c r="F814" s="154">
        <f>F776*F853*12/1000</f>
        <v>44937.6</v>
      </c>
      <c r="G814" s="154">
        <f>G776*G853*12/1000</f>
        <v>45643.2</v>
      </c>
    </row>
    <row r="815" spans="1:7" s="21" customFormat="1" ht="16.5" customHeight="1">
      <c r="A815" s="150"/>
      <c r="B815" s="164"/>
      <c r="C815" s="154"/>
      <c r="D815" s="154"/>
      <c r="E815" s="154"/>
      <c r="F815" s="154"/>
      <c r="G815" s="154"/>
    </row>
    <row r="816" spans="1:7" s="21" customFormat="1" ht="33" customHeight="1">
      <c r="A816" s="143" t="s">
        <v>235</v>
      </c>
      <c r="B816" s="144" t="s">
        <v>50</v>
      </c>
      <c r="C816" s="154">
        <f>C778*C855*12/1000</f>
        <v>67899.96</v>
      </c>
      <c r="D816" s="154">
        <f>D778*D855*12/1000</f>
        <v>69161.4</v>
      </c>
      <c r="E816" s="154">
        <f>E778*E855*12/1000</f>
        <v>70588.8</v>
      </c>
      <c r="F816" s="154">
        <f>F778*F855*12/1000</f>
        <v>70870.8</v>
      </c>
      <c r="G816" s="154">
        <f>G778*G855*12/1000</f>
        <v>71672.4</v>
      </c>
    </row>
    <row r="817" spans="1:7" s="21" customFormat="1" ht="17.25" customHeight="1">
      <c r="A817" s="150"/>
      <c r="B817" s="164"/>
      <c r="C817" s="154"/>
      <c r="D817" s="154"/>
      <c r="E817" s="154"/>
      <c r="F817" s="154"/>
      <c r="G817" s="154"/>
    </row>
    <row r="818" spans="1:7" s="21" customFormat="1" ht="34.5" customHeight="1">
      <c r="A818" s="151" t="s">
        <v>299</v>
      </c>
      <c r="B818" s="144" t="s">
        <v>7</v>
      </c>
      <c r="C818" s="157">
        <v>24417.7</v>
      </c>
      <c r="D818" s="157">
        <f>D780/D737/12*1000</f>
        <v>25378.65027829314</v>
      </c>
      <c r="E818" s="157">
        <f>E780/E737/12*1000</f>
        <v>26238.135312500002</v>
      </c>
      <c r="F818" s="157">
        <f>F780/F737/12*1000</f>
        <v>27061.477315689972</v>
      </c>
      <c r="G818" s="157">
        <f>G780/G737/12*1000</f>
        <v>28018.94068877551</v>
      </c>
    </row>
    <row r="819" spans="1:7" s="21" customFormat="1" ht="51.75" customHeight="1">
      <c r="A819" s="142" t="s">
        <v>115</v>
      </c>
      <c r="B819" s="141"/>
      <c r="C819" s="138"/>
      <c r="D819" s="138"/>
      <c r="E819" s="138"/>
      <c r="F819" s="138"/>
      <c r="G819" s="138"/>
    </row>
    <row r="820" spans="1:7" s="21" customFormat="1" ht="16.5" customHeight="1">
      <c r="A820" s="142"/>
      <c r="B820" s="141"/>
      <c r="C820" s="138"/>
      <c r="D820" s="138"/>
      <c r="E820" s="138"/>
      <c r="F820" s="138"/>
      <c r="G820" s="138"/>
    </row>
    <row r="821" spans="1:7" s="21" customFormat="1" ht="52.5" customHeight="1">
      <c r="A821" s="143" t="s">
        <v>221</v>
      </c>
      <c r="B821" s="168" t="s">
        <v>7</v>
      </c>
      <c r="C821" s="147">
        <v>18000</v>
      </c>
      <c r="D821" s="147">
        <v>18650</v>
      </c>
      <c r="E821" s="147">
        <v>19285</v>
      </c>
      <c r="F821" s="147">
        <v>19880</v>
      </c>
      <c r="G821" s="147">
        <v>20575</v>
      </c>
    </row>
    <row r="822" spans="1:7" s="21" customFormat="1" ht="21.75" customHeight="1">
      <c r="A822" s="165"/>
      <c r="B822" s="141"/>
      <c r="C822" s="138"/>
      <c r="D822" s="138"/>
      <c r="E822" s="138"/>
      <c r="F822" s="138"/>
      <c r="G822" s="138"/>
    </row>
    <row r="823" spans="1:7" s="21" customFormat="1" ht="28.5" customHeight="1">
      <c r="A823" s="148" t="s">
        <v>222</v>
      </c>
      <c r="B823" s="141" t="s">
        <v>7</v>
      </c>
      <c r="C823" s="169">
        <v>26120</v>
      </c>
      <c r="D823" s="138">
        <v>27160</v>
      </c>
      <c r="E823" s="138">
        <v>28085</v>
      </c>
      <c r="F823" s="138">
        <v>28930</v>
      </c>
      <c r="G823" s="138">
        <v>30035</v>
      </c>
    </row>
    <row r="824" spans="1:7" s="21" customFormat="1" ht="20.25" customHeight="1">
      <c r="A824" s="165"/>
      <c r="B824" s="141"/>
      <c r="C824" s="138"/>
      <c r="D824" s="138"/>
      <c r="E824" s="138"/>
      <c r="F824" s="138"/>
      <c r="G824" s="138"/>
    </row>
    <row r="825" spans="1:7" s="21" customFormat="1" ht="45" customHeight="1">
      <c r="A825" s="145" t="s">
        <v>219</v>
      </c>
      <c r="B825" s="144" t="s">
        <v>7</v>
      </c>
      <c r="C825" s="138">
        <v>28800</v>
      </c>
      <c r="D825" s="138">
        <v>29835</v>
      </c>
      <c r="E825" s="138">
        <v>30840</v>
      </c>
      <c r="F825" s="138">
        <v>31795</v>
      </c>
      <c r="G825" s="138">
        <v>32900</v>
      </c>
    </row>
    <row r="826" spans="1:7" s="21" customFormat="1" ht="22.5" customHeight="1">
      <c r="A826" s="165"/>
      <c r="B826" s="141"/>
      <c r="C826" s="138"/>
      <c r="D826" s="138"/>
      <c r="E826" s="138"/>
      <c r="F826" s="138"/>
      <c r="G826" s="138"/>
    </row>
    <row r="827" spans="1:7" s="21" customFormat="1" ht="63" customHeight="1">
      <c r="A827" s="145" t="s">
        <v>220</v>
      </c>
      <c r="B827" s="144" t="s">
        <v>7</v>
      </c>
      <c r="C827" s="169">
        <v>21900</v>
      </c>
      <c r="D827" s="138">
        <v>22700</v>
      </c>
      <c r="E827" s="138">
        <v>23470</v>
      </c>
      <c r="F827" s="138">
        <v>24200</v>
      </c>
      <c r="G827" s="138">
        <v>25050</v>
      </c>
    </row>
    <row r="828" spans="1:7" ht="16.5" customHeight="1">
      <c r="A828" s="165"/>
      <c r="B828" s="141"/>
      <c r="C828" s="138"/>
      <c r="D828" s="138"/>
      <c r="E828" s="138"/>
      <c r="F828" s="138"/>
      <c r="G828" s="138"/>
    </row>
    <row r="829" spans="1:7" ht="15.75" customHeight="1">
      <c r="A829" s="145" t="s">
        <v>223</v>
      </c>
      <c r="B829" s="141" t="s">
        <v>7</v>
      </c>
      <c r="C829" s="169">
        <v>17900</v>
      </c>
      <c r="D829" s="138">
        <v>18795</v>
      </c>
      <c r="E829" s="138">
        <v>19435</v>
      </c>
      <c r="F829" s="138">
        <v>20100</v>
      </c>
      <c r="G829" s="138">
        <v>20800</v>
      </c>
    </row>
    <row r="830" spans="1:7" ht="14.25" customHeight="1">
      <c r="A830" s="165"/>
      <c r="B830" s="141"/>
      <c r="C830" s="138"/>
      <c r="D830" s="138"/>
      <c r="E830" s="138"/>
      <c r="F830" s="138"/>
      <c r="G830" s="138"/>
    </row>
    <row r="831" spans="1:7" ht="58.5" customHeight="1">
      <c r="A831" s="143" t="s">
        <v>224</v>
      </c>
      <c r="B831" s="141" t="s">
        <v>7</v>
      </c>
      <c r="C831" s="169">
        <v>23970</v>
      </c>
      <c r="D831" s="138">
        <v>25160</v>
      </c>
      <c r="E831" s="138">
        <v>26015</v>
      </c>
      <c r="F831" s="138">
        <v>26820</v>
      </c>
      <c r="G831" s="138">
        <v>27750</v>
      </c>
    </row>
    <row r="832" spans="1:7" ht="18.75" customHeight="1">
      <c r="A832" s="165"/>
      <c r="B832" s="141"/>
      <c r="C832" s="138"/>
      <c r="D832" s="138"/>
      <c r="E832" s="138"/>
      <c r="F832" s="138"/>
      <c r="G832" s="138"/>
    </row>
    <row r="833" spans="1:7" ht="26.25" customHeight="1">
      <c r="A833" s="145" t="s">
        <v>225</v>
      </c>
      <c r="B833" s="141" t="s">
        <v>7</v>
      </c>
      <c r="C833" s="169">
        <v>16350</v>
      </c>
      <c r="D833" s="138">
        <v>17627</v>
      </c>
      <c r="E833" s="138">
        <v>18550</v>
      </c>
      <c r="F833" s="138">
        <v>19130</v>
      </c>
      <c r="G833" s="138">
        <v>19800</v>
      </c>
    </row>
    <row r="834" spans="1:7" ht="16.5" customHeight="1">
      <c r="A834" s="165"/>
      <c r="B834" s="141"/>
      <c r="C834" s="138"/>
      <c r="D834" s="138"/>
      <c r="E834" s="138"/>
      <c r="F834" s="138"/>
      <c r="G834" s="138"/>
    </row>
    <row r="835" spans="1:7" ht="51" customHeight="1">
      <c r="A835" s="145" t="s">
        <v>226</v>
      </c>
      <c r="B835" s="144" t="s">
        <v>7</v>
      </c>
      <c r="C835" s="138">
        <v>18300</v>
      </c>
      <c r="D835" s="138">
        <v>18950</v>
      </c>
      <c r="E835" s="138">
        <v>19590</v>
      </c>
      <c r="F835" s="138">
        <v>20200</v>
      </c>
      <c r="G835" s="138">
        <v>20910</v>
      </c>
    </row>
    <row r="836" spans="1:7" ht="18.75" customHeight="1">
      <c r="A836" s="165"/>
      <c r="B836" s="141"/>
      <c r="C836" s="138"/>
      <c r="D836" s="138"/>
      <c r="E836" s="138"/>
      <c r="F836" s="138"/>
      <c r="G836" s="138"/>
    </row>
    <row r="837" spans="1:7" ht="37.5" customHeight="1">
      <c r="A837" s="145" t="s">
        <v>227</v>
      </c>
      <c r="B837" s="144" t="s">
        <v>7</v>
      </c>
      <c r="C837" s="138">
        <v>20065</v>
      </c>
      <c r="D837" s="138">
        <v>20660</v>
      </c>
      <c r="E837" s="138">
        <v>21365</v>
      </c>
      <c r="F837" s="138">
        <v>22030</v>
      </c>
      <c r="G837" s="138">
        <v>22800</v>
      </c>
    </row>
    <row r="838" spans="1:7" ht="21.75" customHeight="1">
      <c r="A838" s="165"/>
      <c r="B838" s="141"/>
      <c r="C838" s="138"/>
      <c r="D838" s="138"/>
      <c r="E838" s="138"/>
      <c r="F838" s="138"/>
      <c r="G838" s="138"/>
    </row>
    <row r="839" spans="1:7" ht="35.25" customHeight="1">
      <c r="A839" s="145" t="s">
        <v>228</v>
      </c>
      <c r="B839" s="144" t="s">
        <v>7</v>
      </c>
      <c r="C839" s="138">
        <v>33700</v>
      </c>
      <c r="D839" s="138">
        <v>34900</v>
      </c>
      <c r="E839" s="138">
        <v>36080</v>
      </c>
      <c r="F839" s="138">
        <v>37190</v>
      </c>
      <c r="G839" s="138">
        <v>38490</v>
      </c>
    </row>
    <row r="840" spans="1:7" ht="21.75" customHeight="1">
      <c r="A840" s="165"/>
      <c r="B840" s="141"/>
      <c r="C840" s="138"/>
      <c r="D840" s="138"/>
      <c r="E840" s="138"/>
      <c r="F840" s="138"/>
      <c r="G840" s="138"/>
    </row>
    <row r="841" spans="1:7" ht="36.75" customHeight="1">
      <c r="A841" s="145" t="s">
        <v>229</v>
      </c>
      <c r="B841" s="144" t="s">
        <v>7</v>
      </c>
      <c r="C841" s="138">
        <v>15070</v>
      </c>
      <c r="D841" s="138">
        <v>16265</v>
      </c>
      <c r="E841" s="138">
        <v>17380</v>
      </c>
      <c r="F841" s="138">
        <v>17915</v>
      </c>
      <c r="G841" s="138">
        <v>18540</v>
      </c>
    </row>
    <row r="842" spans="1:7" ht="16.5" customHeight="1">
      <c r="A842" s="165"/>
      <c r="B842" s="141"/>
      <c r="C842" s="138"/>
      <c r="D842" s="138"/>
      <c r="E842" s="138"/>
      <c r="F842" s="138"/>
      <c r="G842" s="138"/>
    </row>
    <row r="843" spans="1:7" ht="34.5" customHeight="1">
      <c r="A843" s="145" t="s">
        <v>275</v>
      </c>
      <c r="B843" s="144" t="s">
        <v>7</v>
      </c>
      <c r="C843" s="170">
        <v>26560</v>
      </c>
      <c r="D843" s="166">
        <v>26825</v>
      </c>
      <c r="E843" s="166">
        <v>27735</v>
      </c>
      <c r="F843" s="138">
        <v>28595</v>
      </c>
      <c r="G843" s="138">
        <v>29595</v>
      </c>
    </row>
    <row r="844" spans="1:7" ht="14.25" customHeight="1">
      <c r="A844" s="165"/>
      <c r="B844" s="164"/>
      <c r="C844" s="166"/>
      <c r="D844" s="166"/>
      <c r="E844" s="166"/>
      <c r="F844" s="138"/>
      <c r="G844" s="138"/>
    </row>
    <row r="845" spans="1:7" ht="48.75" customHeight="1">
      <c r="A845" s="145" t="s">
        <v>230</v>
      </c>
      <c r="B845" s="144" t="s">
        <v>7</v>
      </c>
      <c r="C845" s="170">
        <v>23285</v>
      </c>
      <c r="D845" s="166">
        <v>24125</v>
      </c>
      <c r="E845" s="166">
        <v>24945</v>
      </c>
      <c r="F845" s="138">
        <v>25720</v>
      </c>
      <c r="G845" s="138">
        <v>26620</v>
      </c>
    </row>
    <row r="846" spans="1:7" ht="21" customHeight="1">
      <c r="A846" s="165"/>
      <c r="B846" s="164"/>
      <c r="C846" s="166"/>
      <c r="D846" s="166"/>
      <c r="E846" s="166"/>
      <c r="F846" s="138"/>
      <c r="G846" s="138"/>
    </row>
    <row r="847" spans="1:7" ht="45" customHeight="1">
      <c r="A847" s="145" t="s">
        <v>231</v>
      </c>
      <c r="B847" s="144" t="s">
        <v>7</v>
      </c>
      <c r="C847" s="170">
        <v>34752</v>
      </c>
      <c r="D847" s="166">
        <v>35450</v>
      </c>
      <c r="E847" s="166">
        <v>36160</v>
      </c>
      <c r="F847" s="138">
        <v>36880</v>
      </c>
      <c r="G847" s="138">
        <v>37500</v>
      </c>
    </row>
    <row r="848" spans="1:7" ht="21" customHeight="1">
      <c r="A848" s="165"/>
      <c r="B848" s="164"/>
      <c r="C848" s="166"/>
      <c r="D848" s="166"/>
      <c r="E848" s="166"/>
      <c r="F848" s="138"/>
      <c r="G848" s="138"/>
    </row>
    <row r="849" spans="1:7" ht="18.75" customHeight="1">
      <c r="A849" s="145" t="s">
        <v>232</v>
      </c>
      <c r="B849" s="141" t="s">
        <v>7</v>
      </c>
      <c r="C849" s="166">
        <v>18750</v>
      </c>
      <c r="D849" s="166">
        <v>19556</v>
      </c>
      <c r="E849" s="166">
        <v>20280</v>
      </c>
      <c r="F849" s="138">
        <v>21090</v>
      </c>
      <c r="G849" s="138">
        <v>21890</v>
      </c>
    </row>
    <row r="850" spans="1:7" ht="15.75" customHeight="1">
      <c r="A850" s="165"/>
      <c r="B850" s="164"/>
      <c r="C850" s="166"/>
      <c r="D850" s="166"/>
      <c r="E850" s="166"/>
      <c r="F850" s="138"/>
      <c r="G850" s="138"/>
    </row>
    <row r="851" spans="1:7" ht="48" customHeight="1">
      <c r="A851" s="145" t="s">
        <v>233</v>
      </c>
      <c r="B851" s="144" t="s">
        <v>7</v>
      </c>
      <c r="C851" s="166">
        <v>22333</v>
      </c>
      <c r="D851" s="166">
        <v>23293</v>
      </c>
      <c r="E851" s="166">
        <v>24150</v>
      </c>
      <c r="F851" s="138">
        <v>25110</v>
      </c>
      <c r="G851" s="138">
        <v>26060</v>
      </c>
    </row>
    <row r="852" spans="1:7" ht="23.25" customHeight="1">
      <c r="A852" s="165"/>
      <c r="B852" s="164"/>
      <c r="C852" s="166"/>
      <c r="D852" s="166"/>
      <c r="E852" s="166"/>
      <c r="F852" s="138"/>
      <c r="G852" s="138"/>
    </row>
    <row r="853" spans="1:7" ht="48" customHeight="1">
      <c r="A853" s="145" t="s">
        <v>234</v>
      </c>
      <c r="B853" s="144" t="s">
        <v>7</v>
      </c>
      <c r="C853" s="166">
        <v>22116</v>
      </c>
      <c r="D853" s="166">
        <v>23067</v>
      </c>
      <c r="E853" s="166">
        <v>23900</v>
      </c>
      <c r="F853" s="138">
        <v>24800</v>
      </c>
      <c r="G853" s="138">
        <v>25700</v>
      </c>
    </row>
    <row r="854" spans="1:7" ht="27" customHeight="1">
      <c r="A854" s="165"/>
      <c r="B854" s="164"/>
      <c r="C854" s="166"/>
      <c r="D854" s="166"/>
      <c r="E854" s="166"/>
      <c r="F854" s="138"/>
      <c r="G854" s="138"/>
    </row>
    <row r="855" spans="1:7" ht="33.75" customHeight="1">
      <c r="A855" s="143" t="s">
        <v>235</v>
      </c>
      <c r="B855" s="144" t="s">
        <v>7</v>
      </c>
      <c r="C855" s="167">
        <v>24078</v>
      </c>
      <c r="D855" s="167">
        <v>24950</v>
      </c>
      <c r="E855" s="167">
        <v>25800</v>
      </c>
      <c r="F855" s="167">
        <v>26845</v>
      </c>
      <c r="G855" s="167">
        <v>27780</v>
      </c>
    </row>
    <row r="856" spans="1:7" ht="19.5" customHeight="1">
      <c r="A856" s="218" t="s">
        <v>51</v>
      </c>
      <c r="B856" s="219"/>
      <c r="C856" s="219"/>
      <c r="D856" s="219"/>
      <c r="E856" s="219"/>
      <c r="F856" s="219"/>
      <c r="G856" s="220"/>
    </row>
    <row r="857" spans="1:7" ht="46.5" customHeight="1">
      <c r="A857" s="173" t="s">
        <v>301</v>
      </c>
      <c r="B857" s="9"/>
      <c r="C857" s="171"/>
      <c r="D857" s="171"/>
      <c r="E857" s="171"/>
      <c r="F857" s="112"/>
      <c r="G857" s="112"/>
    </row>
    <row r="858" spans="1:7" ht="21.75" customHeight="1">
      <c r="A858" s="19" t="s">
        <v>106</v>
      </c>
      <c r="B858" s="63" t="s">
        <v>50</v>
      </c>
      <c r="C858" s="171">
        <v>3483083.6</v>
      </c>
      <c r="D858" s="48">
        <v>3831391</v>
      </c>
      <c r="E858" s="48">
        <v>4099600</v>
      </c>
      <c r="F858" s="48">
        <v>4386500</v>
      </c>
      <c r="G858" s="48">
        <v>4693500</v>
      </c>
    </row>
    <row r="859" spans="1:7" ht="31.5" customHeight="1">
      <c r="A859" s="172"/>
      <c r="B859" s="63"/>
      <c r="C859" s="48"/>
      <c r="D859" s="48"/>
      <c r="E859" s="48"/>
      <c r="F859" s="48"/>
      <c r="G859" s="48"/>
    </row>
    <row r="860" spans="1:7" ht="36" customHeight="1">
      <c r="A860" s="32" t="s">
        <v>268</v>
      </c>
      <c r="B860" s="9"/>
      <c r="C860" s="112"/>
      <c r="D860" s="112"/>
      <c r="E860" s="112"/>
      <c r="F860" s="112"/>
      <c r="G860" s="112"/>
    </row>
    <row r="861" spans="1:7" ht="24.75" customHeight="1">
      <c r="A861" s="19" t="s">
        <v>106</v>
      </c>
      <c r="B861" s="63" t="s">
        <v>50</v>
      </c>
      <c r="C861" s="112">
        <v>19004.9</v>
      </c>
      <c r="D861" s="48">
        <v>18625</v>
      </c>
      <c r="E861" s="48">
        <v>19270</v>
      </c>
      <c r="F861" s="48">
        <v>20000</v>
      </c>
      <c r="G861" s="48">
        <v>20700</v>
      </c>
    </row>
    <row r="862" spans="1:7" ht="51" customHeight="1">
      <c r="A862" s="106" t="s">
        <v>269</v>
      </c>
      <c r="B862" s="9"/>
      <c r="C862" s="51"/>
      <c r="D862" s="51"/>
      <c r="E862" s="51"/>
      <c r="F862" s="48"/>
      <c r="G862" s="48"/>
    </row>
    <row r="863" spans="1:7" ht="30" customHeight="1">
      <c r="A863" s="19" t="s">
        <v>106</v>
      </c>
      <c r="B863" s="63" t="s">
        <v>50</v>
      </c>
      <c r="C863" s="174">
        <f>C866+C869+C873+C877+C880+C883+C886+C895+C898+C901+C904+C907+C910+C913+C916</f>
        <v>520615.8</v>
      </c>
      <c r="D863" s="175">
        <f>D866+D869+D873+D877+D880+D883+D886+D895+D898+D901+D904+D907+D910+D913+D916</f>
        <v>533589</v>
      </c>
      <c r="E863" s="175">
        <f>E866+E869+E873+E877+E880+E883+E886+E895+E898+E901+E904+E907+E910+E913+E916</f>
        <v>552229</v>
      </c>
      <c r="F863" s="175">
        <f>F866+F869+F873+F877+F880+F883+F886+F895+F898+F901+F904+F907+F910+F913+F916</f>
        <v>570551</v>
      </c>
      <c r="G863" s="175">
        <f>G866+G869+G873+G877+G880+G883+G886+G895+G898+G901+G904+G907+G910+G913+G916</f>
        <v>589443</v>
      </c>
    </row>
    <row r="864" spans="1:7" ht="15.75">
      <c r="A864" s="64" t="s">
        <v>17</v>
      </c>
      <c r="B864" s="107"/>
      <c r="C864" s="48"/>
      <c r="D864" s="48"/>
      <c r="E864" s="48"/>
      <c r="F864" s="48"/>
      <c r="G864" s="48"/>
    </row>
    <row r="865" spans="1:7" ht="15.75">
      <c r="A865" s="32" t="s">
        <v>18</v>
      </c>
      <c r="B865" s="63"/>
      <c r="C865" s="48"/>
      <c r="D865" s="48"/>
      <c r="E865" s="48"/>
      <c r="F865" s="48"/>
      <c r="G865" s="48"/>
    </row>
    <row r="866" spans="1:7" ht="15" customHeight="1">
      <c r="A866" s="19" t="s">
        <v>106</v>
      </c>
      <c r="B866" s="63" t="s">
        <v>50</v>
      </c>
      <c r="C866" s="112">
        <v>6580.6</v>
      </c>
      <c r="D866" s="48">
        <v>6900</v>
      </c>
      <c r="E866" s="48">
        <v>7200</v>
      </c>
      <c r="F866" s="48">
        <v>7500</v>
      </c>
      <c r="G866" s="48">
        <v>7830</v>
      </c>
    </row>
    <row r="867" spans="1:7" ht="20.25" customHeight="1">
      <c r="A867" s="18"/>
      <c r="B867" s="70"/>
      <c r="C867" s="48"/>
      <c r="D867" s="48"/>
      <c r="E867" s="48"/>
      <c r="F867" s="48"/>
      <c r="G867" s="48"/>
    </row>
    <row r="868" spans="1:7" ht="15.75">
      <c r="A868" s="32" t="s">
        <v>240</v>
      </c>
      <c r="B868" s="107"/>
      <c r="C868" s="48"/>
      <c r="D868" s="48"/>
      <c r="E868" s="48"/>
      <c r="F868" s="48"/>
      <c r="G868" s="48"/>
    </row>
    <row r="869" spans="1:7" ht="31.5">
      <c r="A869" s="19" t="s">
        <v>106</v>
      </c>
      <c r="B869" s="63" t="s">
        <v>50</v>
      </c>
      <c r="C869" s="45">
        <v>40</v>
      </c>
      <c r="D869" s="48">
        <v>42</v>
      </c>
      <c r="E869" s="48">
        <v>44</v>
      </c>
      <c r="F869" s="48">
        <v>46</v>
      </c>
      <c r="G869" s="48">
        <v>48</v>
      </c>
    </row>
    <row r="870" spans="1:7" ht="15.75">
      <c r="A870" s="18" t="s">
        <v>116</v>
      </c>
      <c r="B870" s="70"/>
      <c r="C870" s="48"/>
      <c r="D870" s="48"/>
      <c r="E870" s="48"/>
      <c r="F870" s="48"/>
      <c r="G870" s="48"/>
    </row>
    <row r="871" spans="1:7" ht="15.75">
      <c r="A871" s="18"/>
      <c r="B871" s="70"/>
      <c r="C871" s="48"/>
      <c r="D871" s="48"/>
      <c r="E871" s="48"/>
      <c r="F871" s="48"/>
      <c r="G871" s="48"/>
    </row>
    <row r="872" spans="1:7" ht="31.5">
      <c r="A872" s="32" t="s">
        <v>241</v>
      </c>
      <c r="B872" s="107"/>
      <c r="C872" s="48"/>
      <c r="D872" s="48"/>
      <c r="E872" s="48"/>
      <c r="F872" s="48"/>
      <c r="G872" s="48"/>
    </row>
    <row r="873" spans="1:7" ht="31.5">
      <c r="A873" s="19" t="s">
        <v>106</v>
      </c>
      <c r="B873" s="63" t="s">
        <v>50</v>
      </c>
      <c r="C873" s="52">
        <v>20490.6</v>
      </c>
      <c r="D873" s="48">
        <v>21400</v>
      </c>
      <c r="E873" s="48">
        <v>22300</v>
      </c>
      <c r="F873" s="48">
        <v>23200</v>
      </c>
      <c r="G873" s="48">
        <v>24220</v>
      </c>
    </row>
    <row r="874" spans="1:7" ht="15.75">
      <c r="A874" s="18" t="s">
        <v>116</v>
      </c>
      <c r="B874" s="70"/>
      <c r="C874" s="48"/>
      <c r="D874" s="48"/>
      <c r="E874" s="48"/>
      <c r="F874" s="48"/>
      <c r="G874" s="48"/>
    </row>
    <row r="875" spans="1:7" ht="15.75">
      <c r="A875" s="108" t="s">
        <v>302</v>
      </c>
      <c r="B875" s="63" t="s">
        <v>50</v>
      </c>
      <c r="C875" s="111">
        <v>17075.5</v>
      </c>
      <c r="D875" s="46">
        <v>17800</v>
      </c>
      <c r="E875" s="46">
        <v>18580</v>
      </c>
      <c r="F875" s="45">
        <v>19300</v>
      </c>
      <c r="G875" s="45">
        <v>20180</v>
      </c>
    </row>
    <row r="876" spans="1:7" ht="15.75">
      <c r="A876" s="18" t="s">
        <v>242</v>
      </c>
      <c r="B876" s="70"/>
      <c r="C876" s="48"/>
      <c r="D876" s="48"/>
      <c r="E876" s="48"/>
      <c r="F876" s="48"/>
      <c r="G876" s="48"/>
    </row>
    <row r="877" spans="1:7" ht="31.5">
      <c r="A877" s="19" t="s">
        <v>106</v>
      </c>
      <c r="B877" s="63" t="s">
        <v>50</v>
      </c>
      <c r="C877" s="45">
        <v>15440.3</v>
      </c>
      <c r="D877" s="45">
        <v>16150</v>
      </c>
      <c r="E877" s="45">
        <v>16830</v>
      </c>
      <c r="F877" s="45">
        <v>17570</v>
      </c>
      <c r="G877" s="45">
        <v>18300</v>
      </c>
    </row>
    <row r="878" spans="1:7" ht="15.75">
      <c r="A878" s="105"/>
      <c r="B878" s="105"/>
      <c r="C878" s="48"/>
      <c r="D878" s="48"/>
      <c r="E878" s="48"/>
      <c r="F878" s="48"/>
      <c r="G878" s="48"/>
    </row>
    <row r="879" spans="1:7" ht="15.75">
      <c r="A879" s="32" t="s">
        <v>109</v>
      </c>
      <c r="B879" s="107"/>
      <c r="C879" s="48"/>
      <c r="D879" s="48"/>
      <c r="E879" s="48"/>
      <c r="F879" s="48"/>
      <c r="G879" s="48"/>
    </row>
    <row r="880" spans="1:7" ht="16.5" customHeight="1">
      <c r="A880" s="19" t="s">
        <v>106</v>
      </c>
      <c r="B880" s="63" t="s">
        <v>50</v>
      </c>
      <c r="C880" s="112">
        <v>83804.5</v>
      </c>
      <c r="D880" s="48">
        <v>85900</v>
      </c>
      <c r="E880" s="48">
        <v>88500</v>
      </c>
      <c r="F880" s="48">
        <v>91150</v>
      </c>
      <c r="G880" s="48">
        <v>93885</v>
      </c>
    </row>
    <row r="881" spans="1:7" ht="14.25" customHeight="1">
      <c r="A881" s="18"/>
      <c r="B881" s="70"/>
      <c r="C881" s="48"/>
      <c r="D881" s="48"/>
      <c r="E881" s="48"/>
      <c r="F881" s="48"/>
      <c r="G881" s="48"/>
    </row>
    <row r="882" spans="1:7" ht="14.25" customHeight="1">
      <c r="A882" s="32" t="s">
        <v>110</v>
      </c>
      <c r="B882" s="70"/>
      <c r="C882" s="48"/>
      <c r="D882" s="48"/>
      <c r="E882" s="48"/>
      <c r="F882" s="48"/>
      <c r="G882" s="48"/>
    </row>
    <row r="883" spans="1:7" ht="24.75" customHeight="1">
      <c r="A883" s="19" t="s">
        <v>106</v>
      </c>
      <c r="B883" s="63" t="s">
        <v>50</v>
      </c>
      <c r="C883" s="112">
        <v>315289.3</v>
      </c>
      <c r="D883" s="48">
        <v>321600</v>
      </c>
      <c r="E883" s="48">
        <v>331250</v>
      </c>
      <c r="F883" s="48">
        <v>341200</v>
      </c>
      <c r="G883" s="48">
        <v>351400</v>
      </c>
    </row>
    <row r="884" spans="1:7" ht="15.75">
      <c r="A884" s="18"/>
      <c r="B884" s="70"/>
      <c r="C884" s="48"/>
      <c r="D884" s="48"/>
      <c r="E884" s="48"/>
      <c r="F884" s="48"/>
      <c r="G884" s="48"/>
    </row>
    <row r="885" spans="1:7" ht="19.5" customHeight="1">
      <c r="A885" s="32" t="s">
        <v>19</v>
      </c>
      <c r="B885" s="107"/>
      <c r="C885" s="48"/>
      <c r="D885" s="48"/>
      <c r="E885" s="48"/>
      <c r="F885" s="48"/>
      <c r="G885" s="48"/>
    </row>
    <row r="886" spans="1:7" ht="19.5" customHeight="1">
      <c r="A886" s="19" t="s">
        <v>106</v>
      </c>
      <c r="B886" s="63" t="s">
        <v>50</v>
      </c>
      <c r="C886" s="112">
        <v>6029.2</v>
      </c>
      <c r="D886" s="48">
        <v>6300</v>
      </c>
      <c r="E886" s="48">
        <v>6570</v>
      </c>
      <c r="F886" s="48">
        <v>6850</v>
      </c>
      <c r="G886" s="48">
        <v>7150</v>
      </c>
    </row>
    <row r="887" spans="1:7" ht="15.75">
      <c r="A887" s="19"/>
      <c r="B887" s="70"/>
      <c r="C887" s="48"/>
      <c r="D887" s="48"/>
      <c r="E887" s="48"/>
      <c r="F887" s="48"/>
      <c r="G887" s="48"/>
    </row>
    <row r="888" spans="1:7" ht="47.25">
      <c r="A888" s="32" t="s">
        <v>243</v>
      </c>
      <c r="B888" s="107"/>
      <c r="C888" s="48"/>
      <c r="D888" s="48"/>
      <c r="E888" s="48"/>
      <c r="F888" s="48"/>
      <c r="G888" s="48"/>
    </row>
    <row r="889" spans="1:7" ht="18" customHeight="1">
      <c r="A889" s="19" t="s">
        <v>106</v>
      </c>
      <c r="B889" s="63" t="s">
        <v>50</v>
      </c>
      <c r="C889" s="48"/>
      <c r="D889" s="48"/>
      <c r="E889" s="48"/>
      <c r="F889" s="48"/>
      <c r="G889" s="48"/>
    </row>
    <row r="890" spans="1:7" ht="18" customHeight="1">
      <c r="A890" s="19"/>
      <c r="B890" s="70"/>
      <c r="C890" s="48"/>
      <c r="D890" s="48"/>
      <c r="E890" s="48"/>
      <c r="F890" s="48"/>
      <c r="G890" s="48"/>
    </row>
    <row r="891" spans="1:7" ht="30.75" customHeight="1">
      <c r="A891" s="18" t="s">
        <v>244</v>
      </c>
      <c r="B891" s="70"/>
      <c r="C891" s="48"/>
      <c r="D891" s="48"/>
      <c r="E891" s="48"/>
      <c r="F891" s="48"/>
      <c r="G891" s="48"/>
    </row>
    <row r="892" spans="1:7" ht="18.75" customHeight="1">
      <c r="A892" s="108" t="s">
        <v>106</v>
      </c>
      <c r="B892" s="63" t="s">
        <v>50</v>
      </c>
      <c r="C892" s="48"/>
      <c r="D892" s="48"/>
      <c r="E892" s="48"/>
      <c r="F892" s="48"/>
      <c r="G892" s="48"/>
    </row>
    <row r="893" spans="1:7" ht="18" customHeight="1">
      <c r="A893" s="19"/>
      <c r="B893" s="107"/>
      <c r="C893" s="48"/>
      <c r="D893" s="48"/>
      <c r="E893" s="48"/>
      <c r="F893" s="48"/>
      <c r="G893" s="48"/>
    </row>
    <row r="894" spans="1:7" ht="18" customHeight="1">
      <c r="A894" s="32" t="s">
        <v>20</v>
      </c>
      <c r="B894" s="107"/>
      <c r="C894" s="48"/>
      <c r="D894" s="48"/>
      <c r="E894" s="48"/>
      <c r="F894" s="48"/>
      <c r="G894" s="48"/>
    </row>
    <row r="895" spans="1:7" ht="31.5">
      <c r="A895" s="19" t="s">
        <v>106</v>
      </c>
      <c r="B895" s="63" t="s">
        <v>50</v>
      </c>
      <c r="C895" s="45">
        <v>2910</v>
      </c>
      <c r="D895" s="48">
        <v>3100</v>
      </c>
      <c r="E895" s="48">
        <v>3230</v>
      </c>
      <c r="F895" s="48">
        <v>3370</v>
      </c>
      <c r="G895" s="48">
        <v>3520</v>
      </c>
    </row>
    <row r="896" spans="1:7" ht="15.75">
      <c r="A896" s="19"/>
      <c r="B896" s="70"/>
      <c r="C896" s="48"/>
      <c r="D896" s="48"/>
      <c r="E896" s="48"/>
      <c r="F896" s="48"/>
      <c r="G896" s="48"/>
    </row>
    <row r="897" spans="1:7" ht="17.25" customHeight="1">
      <c r="A897" s="32" t="s">
        <v>59</v>
      </c>
      <c r="B897" s="107"/>
      <c r="C897" s="48"/>
      <c r="D897" s="48"/>
      <c r="E897" s="48"/>
      <c r="F897" s="48"/>
      <c r="G897" s="48"/>
    </row>
    <row r="898" spans="1:7" ht="17.25" customHeight="1">
      <c r="A898" s="19" t="s">
        <v>106</v>
      </c>
      <c r="B898" s="63" t="s">
        <v>50</v>
      </c>
      <c r="C898" s="45">
        <v>20132</v>
      </c>
      <c r="D898" s="48">
        <v>21050</v>
      </c>
      <c r="E898" s="48">
        <v>21900</v>
      </c>
      <c r="F898" s="48">
        <v>22860</v>
      </c>
      <c r="G898" s="48">
        <v>23800</v>
      </c>
    </row>
    <row r="899" spans="1:7" ht="17.25" customHeight="1">
      <c r="A899" s="19"/>
      <c r="B899" s="70"/>
      <c r="C899" s="48"/>
      <c r="D899" s="48"/>
      <c r="E899" s="48"/>
      <c r="F899" s="48"/>
      <c r="G899" s="48"/>
    </row>
    <row r="900" spans="1:7" ht="18" customHeight="1">
      <c r="A900" s="32" t="s">
        <v>245</v>
      </c>
      <c r="B900" s="70"/>
      <c r="C900" s="48"/>
      <c r="D900" s="48"/>
      <c r="E900" s="48"/>
      <c r="F900" s="48"/>
      <c r="G900" s="48"/>
    </row>
    <row r="901" spans="1:7" ht="31.5">
      <c r="A901" s="19" t="s">
        <v>106</v>
      </c>
      <c r="B901" s="63" t="s">
        <v>50</v>
      </c>
      <c r="C901" s="52">
        <v>1044.5</v>
      </c>
      <c r="D901" s="45">
        <v>0</v>
      </c>
      <c r="E901" s="45">
        <v>1090</v>
      </c>
      <c r="F901" s="45">
        <v>1140</v>
      </c>
      <c r="G901" s="45">
        <v>1200</v>
      </c>
    </row>
    <row r="902" spans="1:7" ht="19.5" customHeight="1">
      <c r="A902" s="19"/>
      <c r="B902" s="70"/>
      <c r="C902" s="48"/>
      <c r="D902" s="48"/>
      <c r="E902" s="48"/>
      <c r="F902" s="48"/>
      <c r="G902" s="48"/>
    </row>
    <row r="903" spans="1:7" ht="15.75">
      <c r="A903" s="32" t="s">
        <v>112</v>
      </c>
      <c r="B903" s="107"/>
      <c r="C903" s="48"/>
      <c r="D903" s="48"/>
      <c r="E903" s="48"/>
      <c r="F903" s="48"/>
      <c r="G903" s="48"/>
    </row>
    <row r="904" spans="1:7" ht="31.5">
      <c r="A904" s="19" t="s">
        <v>106</v>
      </c>
      <c r="B904" s="63" t="s">
        <v>50</v>
      </c>
      <c r="C904" s="112">
        <v>2126.2</v>
      </c>
      <c r="D904" s="48">
        <v>2220</v>
      </c>
      <c r="E904" s="48">
        <v>2310</v>
      </c>
      <c r="F904" s="48">
        <v>2400</v>
      </c>
      <c r="G904" s="48">
        <v>2505</v>
      </c>
    </row>
    <row r="905" spans="1:7" ht="20.25" customHeight="1">
      <c r="A905" s="19"/>
      <c r="B905" s="70"/>
      <c r="C905" s="48"/>
      <c r="D905" s="48"/>
      <c r="E905" s="48"/>
      <c r="F905" s="48"/>
      <c r="G905" s="48"/>
    </row>
    <row r="906" spans="1:7" ht="15.75">
      <c r="A906" s="32" t="s">
        <v>246</v>
      </c>
      <c r="B906" s="107"/>
      <c r="C906" s="48"/>
      <c r="D906" s="48"/>
      <c r="E906" s="48"/>
      <c r="F906" s="48"/>
      <c r="G906" s="48"/>
    </row>
    <row r="907" spans="1:7" ht="31.5">
      <c r="A907" s="19" t="s">
        <v>106</v>
      </c>
      <c r="B907" s="63" t="s">
        <v>50</v>
      </c>
      <c r="C907" s="45">
        <v>520</v>
      </c>
      <c r="D907" s="48">
        <v>620</v>
      </c>
      <c r="E907" s="48">
        <v>635</v>
      </c>
      <c r="F907" s="48">
        <v>655</v>
      </c>
      <c r="G907" s="48">
        <v>680</v>
      </c>
    </row>
    <row r="908" spans="1:7" ht="15.75" customHeight="1">
      <c r="A908" s="19"/>
      <c r="B908" s="70"/>
      <c r="C908" s="48"/>
      <c r="D908" s="48"/>
      <c r="E908" s="48"/>
      <c r="F908" s="48"/>
      <c r="G908" s="48"/>
    </row>
    <row r="909" spans="1:7" ht="15.75">
      <c r="A909" s="32" t="s">
        <v>111</v>
      </c>
      <c r="B909" s="107"/>
      <c r="C909" s="48"/>
      <c r="D909" s="48"/>
      <c r="E909" s="48"/>
      <c r="F909" s="48"/>
      <c r="G909" s="48"/>
    </row>
    <row r="910" spans="1:7" ht="31.5">
      <c r="A910" s="19" t="s">
        <v>106</v>
      </c>
      <c r="B910" s="63" t="s">
        <v>50</v>
      </c>
      <c r="C910" s="112">
        <v>37153.7</v>
      </c>
      <c r="D910" s="48">
        <v>38860</v>
      </c>
      <c r="E910" s="48">
        <v>40530</v>
      </c>
      <c r="F910" s="48">
        <v>42350</v>
      </c>
      <c r="G910" s="48">
        <v>44200</v>
      </c>
    </row>
    <row r="911" spans="1:7" ht="15.75">
      <c r="A911" s="19"/>
      <c r="B911" s="70"/>
      <c r="C911" s="48"/>
      <c r="D911" s="48"/>
      <c r="E911" s="48"/>
      <c r="F911" s="48"/>
      <c r="G911" s="48"/>
    </row>
    <row r="912" spans="1:7" ht="33.75" customHeight="1">
      <c r="A912" s="18" t="s">
        <v>247</v>
      </c>
      <c r="B912" s="70"/>
      <c r="C912" s="48"/>
      <c r="D912" s="48"/>
      <c r="E912" s="48"/>
      <c r="F912" s="48"/>
      <c r="G912" s="48"/>
    </row>
    <row r="913" spans="1:7" ht="31.5">
      <c r="A913" s="108" t="s">
        <v>106</v>
      </c>
      <c r="B913" s="63" t="s">
        <v>50</v>
      </c>
      <c r="C913" s="112">
        <v>8149.3</v>
      </c>
      <c r="D913" s="48">
        <v>8500</v>
      </c>
      <c r="E913" s="48">
        <v>8850</v>
      </c>
      <c r="F913" s="48">
        <v>9230</v>
      </c>
      <c r="G913" s="48">
        <v>9630</v>
      </c>
    </row>
    <row r="914" spans="1:7" ht="17.25" customHeight="1">
      <c r="A914" s="19"/>
      <c r="B914" s="70"/>
      <c r="C914" s="48"/>
      <c r="D914" s="48"/>
      <c r="E914" s="48"/>
      <c r="F914" s="48"/>
      <c r="G914" s="48"/>
    </row>
    <row r="915" spans="1:7" ht="15.75">
      <c r="A915" s="32" t="s">
        <v>113</v>
      </c>
      <c r="B915" s="107"/>
      <c r="C915" s="48"/>
      <c r="D915" s="48"/>
      <c r="E915" s="48"/>
      <c r="F915" s="48"/>
      <c r="G915" s="48"/>
    </row>
    <row r="916" spans="1:7" ht="31.5">
      <c r="A916" s="19" t="s">
        <v>106</v>
      </c>
      <c r="B916" s="63" t="s">
        <v>50</v>
      </c>
      <c r="C916" s="112">
        <v>905.6</v>
      </c>
      <c r="D916" s="48">
        <v>947</v>
      </c>
      <c r="E916" s="48">
        <v>990</v>
      </c>
      <c r="F916" s="48">
        <v>1030</v>
      </c>
      <c r="G916" s="48">
        <v>1075</v>
      </c>
    </row>
    <row r="917" spans="1:7" ht="15.75" customHeight="1">
      <c r="A917" s="19"/>
      <c r="B917" s="70"/>
      <c r="C917" s="48"/>
      <c r="D917" s="48"/>
      <c r="E917" s="48"/>
      <c r="F917" s="48"/>
      <c r="G917" s="48"/>
    </row>
    <row r="918" spans="1:7" ht="15.75">
      <c r="A918" s="186" t="s">
        <v>103</v>
      </c>
      <c r="B918" s="187"/>
      <c r="C918" s="187"/>
      <c r="D918" s="187"/>
      <c r="E918" s="187"/>
      <c r="F918" s="187"/>
      <c r="G918" s="188"/>
    </row>
    <row r="919" spans="1:7" ht="31.5">
      <c r="A919" s="32" t="s">
        <v>122</v>
      </c>
      <c r="B919" s="63" t="s">
        <v>50</v>
      </c>
      <c r="C919" s="50">
        <v>451819</v>
      </c>
      <c r="D919" s="50">
        <v>483140</v>
      </c>
      <c r="E919" s="50">
        <v>498755</v>
      </c>
      <c r="F919" s="50">
        <v>514270</v>
      </c>
      <c r="G919" s="50">
        <v>529775</v>
      </c>
    </row>
    <row r="920" spans="1:7" ht="16.5" customHeight="1">
      <c r="A920" s="19"/>
      <c r="B920" s="63"/>
      <c r="C920" s="112"/>
      <c r="D920" s="112"/>
      <c r="E920" s="112"/>
      <c r="F920" s="112"/>
      <c r="G920" s="112"/>
    </row>
    <row r="921" spans="1:7" ht="31.5" customHeight="1">
      <c r="A921" s="109" t="s">
        <v>117</v>
      </c>
      <c r="B921" s="63" t="s">
        <v>50</v>
      </c>
      <c r="C921" s="112">
        <v>439292.2</v>
      </c>
      <c r="D921" s="50">
        <v>471469</v>
      </c>
      <c r="E921" s="50">
        <v>489746</v>
      </c>
      <c r="F921" s="50">
        <v>507696</v>
      </c>
      <c r="G921" s="50">
        <v>520756</v>
      </c>
    </row>
    <row r="922" spans="1:7" ht="15.75">
      <c r="A922" s="19"/>
      <c r="B922" s="63"/>
      <c r="C922" s="112"/>
      <c r="D922" s="112"/>
      <c r="E922" s="112"/>
      <c r="F922" s="112"/>
      <c r="G922" s="112"/>
    </row>
    <row r="923" spans="1:7" ht="66.75" customHeight="1">
      <c r="A923" s="110" t="s">
        <v>118</v>
      </c>
      <c r="B923" s="63" t="s">
        <v>9</v>
      </c>
      <c r="C923" s="134" t="s">
        <v>276</v>
      </c>
      <c r="D923" s="134" t="s">
        <v>276</v>
      </c>
      <c r="E923" s="134" t="s">
        <v>276</v>
      </c>
      <c r="F923" s="134" t="s">
        <v>276</v>
      </c>
      <c r="G923" s="134" t="s">
        <v>276</v>
      </c>
    </row>
    <row r="924" spans="1:7" ht="18.75" customHeight="1">
      <c r="A924" s="110"/>
      <c r="B924" s="63"/>
      <c r="C924" s="48"/>
      <c r="D924" s="48"/>
      <c r="E924" s="48"/>
      <c r="F924" s="48"/>
      <c r="G924" s="48"/>
    </row>
    <row r="925" spans="1:7" ht="47.25">
      <c r="A925" s="110" t="s">
        <v>119</v>
      </c>
      <c r="B925" s="63"/>
      <c r="C925" s="48"/>
      <c r="D925" s="48"/>
      <c r="E925" s="48"/>
      <c r="F925" s="48"/>
      <c r="G925" s="48"/>
    </row>
    <row r="926" spans="1:7" ht="30">
      <c r="A926" s="129" t="s">
        <v>277</v>
      </c>
      <c r="B926" s="31" t="s">
        <v>281</v>
      </c>
      <c r="C926" s="130">
        <v>16.21</v>
      </c>
      <c r="D926" s="130">
        <v>16.7</v>
      </c>
      <c r="E926" s="130">
        <v>17.2</v>
      </c>
      <c r="F926" s="130">
        <v>17.7</v>
      </c>
      <c r="G926" s="130">
        <v>18.2</v>
      </c>
    </row>
    <row r="927" spans="1:7" ht="15.75">
      <c r="A927" s="129" t="s">
        <v>286</v>
      </c>
      <c r="B927" s="31" t="s">
        <v>281</v>
      </c>
      <c r="C927" s="130">
        <v>5.45</v>
      </c>
      <c r="D927" s="130">
        <v>5.6</v>
      </c>
      <c r="E927" s="130">
        <v>5.75</v>
      </c>
      <c r="F927" s="130">
        <v>5.9</v>
      </c>
      <c r="G927" s="130">
        <v>6.05</v>
      </c>
    </row>
    <row r="928" spans="1:7" ht="15.75">
      <c r="A928" s="129" t="s">
        <v>278</v>
      </c>
      <c r="B928" s="31" t="s">
        <v>282</v>
      </c>
      <c r="C928" s="48">
        <v>2127</v>
      </c>
      <c r="D928" s="48">
        <v>2190</v>
      </c>
      <c r="E928" s="48">
        <v>2255</v>
      </c>
      <c r="F928" s="48">
        <v>2320</v>
      </c>
      <c r="G928" s="48">
        <v>2390</v>
      </c>
    </row>
    <row r="929" spans="1:7" ht="15.75">
      <c r="A929" s="129" t="s">
        <v>278</v>
      </c>
      <c r="B929" s="31" t="s">
        <v>281</v>
      </c>
      <c r="C929" s="130">
        <v>60.77</v>
      </c>
      <c r="D929" s="130">
        <v>62.57</v>
      </c>
      <c r="E929" s="130">
        <v>64.42</v>
      </c>
      <c r="F929" s="130">
        <v>66.29</v>
      </c>
      <c r="G929" s="130">
        <v>68.29</v>
      </c>
    </row>
    <row r="930" spans="1:7" ht="15.75">
      <c r="A930" s="129" t="s">
        <v>279</v>
      </c>
      <c r="B930" s="31" t="s">
        <v>283</v>
      </c>
      <c r="C930" s="130">
        <v>21.15</v>
      </c>
      <c r="D930" s="130">
        <v>22.02</v>
      </c>
      <c r="E930" s="130">
        <v>22.79</v>
      </c>
      <c r="F930" s="130">
        <v>23.49</v>
      </c>
      <c r="G930" s="130">
        <v>24.32</v>
      </c>
    </row>
    <row r="931" spans="1:7" ht="15.75">
      <c r="A931" s="129" t="s">
        <v>280</v>
      </c>
      <c r="B931" s="31" t="s">
        <v>283</v>
      </c>
      <c r="C931" s="130">
        <v>20.97</v>
      </c>
      <c r="D931" s="130">
        <v>21.83</v>
      </c>
      <c r="E931" s="130">
        <v>22.44</v>
      </c>
      <c r="F931" s="130">
        <v>23.12</v>
      </c>
      <c r="G931" s="130">
        <v>23.82</v>
      </c>
    </row>
    <row r="932" spans="1:7" ht="15.75">
      <c r="A932" s="129" t="s">
        <v>285</v>
      </c>
      <c r="B932" s="31" t="s">
        <v>283</v>
      </c>
      <c r="C932" s="130">
        <v>5.74</v>
      </c>
      <c r="D932" s="130">
        <v>5.95</v>
      </c>
      <c r="E932" s="130">
        <v>6.2</v>
      </c>
      <c r="F932" s="130">
        <v>6.4</v>
      </c>
      <c r="G932" s="130">
        <v>6.6</v>
      </c>
    </row>
    <row r="933" spans="1:7" ht="30">
      <c r="A933" s="129" t="s">
        <v>284</v>
      </c>
      <c r="B933" s="31" t="s">
        <v>283</v>
      </c>
      <c r="C933" s="48"/>
      <c r="D933" s="130">
        <v>469.42</v>
      </c>
      <c r="E933" s="130">
        <v>488.2</v>
      </c>
      <c r="F933" s="130">
        <v>502.9</v>
      </c>
      <c r="G933" s="130">
        <v>518</v>
      </c>
    </row>
    <row r="934" spans="1:7" ht="31.5">
      <c r="A934" s="110" t="s">
        <v>120</v>
      </c>
      <c r="B934" s="63"/>
      <c r="C934" s="48"/>
      <c r="D934" s="48"/>
      <c r="E934" s="48"/>
      <c r="F934" s="48"/>
      <c r="G934" s="48"/>
    </row>
    <row r="935" spans="1:7" ht="33" customHeight="1">
      <c r="A935" s="129" t="s">
        <v>277</v>
      </c>
      <c r="B935" s="31" t="s">
        <v>281</v>
      </c>
      <c r="C935" s="130">
        <v>16.21</v>
      </c>
      <c r="D935" s="130">
        <v>16.7</v>
      </c>
      <c r="E935" s="130">
        <v>17.2</v>
      </c>
      <c r="F935" s="130">
        <v>17.7</v>
      </c>
      <c r="G935" s="130">
        <v>18.2</v>
      </c>
    </row>
    <row r="936" spans="1:7" ht="15" customHeight="1">
      <c r="A936" s="129" t="s">
        <v>286</v>
      </c>
      <c r="B936" s="31" t="s">
        <v>281</v>
      </c>
      <c r="C936" s="130">
        <v>5.45</v>
      </c>
      <c r="D936" s="130">
        <v>5.6</v>
      </c>
      <c r="E936" s="130">
        <v>5.75</v>
      </c>
      <c r="F936" s="130">
        <v>5.9</v>
      </c>
      <c r="G936" s="130">
        <v>6.05</v>
      </c>
    </row>
    <row r="937" spans="1:7" ht="15" customHeight="1">
      <c r="A937" s="129" t="s">
        <v>278</v>
      </c>
      <c r="B937" s="31" t="s">
        <v>282</v>
      </c>
      <c r="C937" s="48">
        <v>2127</v>
      </c>
      <c r="D937" s="48">
        <v>2190</v>
      </c>
      <c r="E937" s="48">
        <v>2255</v>
      </c>
      <c r="F937" s="48">
        <v>2320</v>
      </c>
      <c r="G937" s="48">
        <v>2390</v>
      </c>
    </row>
    <row r="938" spans="1:7" ht="15" customHeight="1">
      <c r="A938" s="129" t="s">
        <v>278</v>
      </c>
      <c r="B938" s="31" t="s">
        <v>281</v>
      </c>
      <c r="C938" s="130">
        <v>60.77</v>
      </c>
      <c r="D938" s="130">
        <v>62.57</v>
      </c>
      <c r="E938" s="130">
        <v>64.42</v>
      </c>
      <c r="F938" s="130">
        <v>66.29</v>
      </c>
      <c r="G938" s="130">
        <v>68.29</v>
      </c>
    </row>
    <row r="939" spans="1:7" ht="15" customHeight="1">
      <c r="A939" s="129" t="s">
        <v>279</v>
      </c>
      <c r="B939" s="31" t="s">
        <v>283</v>
      </c>
      <c r="C939" s="130"/>
      <c r="D939" s="130">
        <v>22.02</v>
      </c>
      <c r="E939" s="130">
        <v>22.79</v>
      </c>
      <c r="F939" s="130">
        <v>23.49</v>
      </c>
      <c r="G939" s="130">
        <v>24.32</v>
      </c>
    </row>
    <row r="940" spans="1:7" ht="21.75" customHeight="1">
      <c r="A940" s="129" t="s">
        <v>280</v>
      </c>
      <c r="B940" s="31" t="s">
        <v>283</v>
      </c>
      <c r="C940" s="130"/>
      <c r="D940" s="130">
        <v>21.83</v>
      </c>
      <c r="E940" s="130">
        <v>22.44</v>
      </c>
      <c r="F940" s="130">
        <v>23.12</v>
      </c>
      <c r="G940" s="130">
        <v>23.82</v>
      </c>
    </row>
    <row r="941" spans="1:7" ht="18.75" customHeight="1">
      <c r="A941" s="129" t="s">
        <v>285</v>
      </c>
      <c r="B941" s="31" t="s">
        <v>283</v>
      </c>
      <c r="C941" s="130">
        <v>5.74</v>
      </c>
      <c r="D941" s="130">
        <v>5.95</v>
      </c>
      <c r="E941" s="130">
        <v>6.2</v>
      </c>
      <c r="F941" s="130">
        <v>6.4</v>
      </c>
      <c r="G941" s="130">
        <v>6.6</v>
      </c>
    </row>
    <row r="942" spans="1:7" ht="35.25" customHeight="1">
      <c r="A942" s="129" t="s">
        <v>284</v>
      </c>
      <c r="B942" s="31" t="s">
        <v>283</v>
      </c>
      <c r="C942" s="48"/>
      <c r="D942" s="130">
        <v>469.42</v>
      </c>
      <c r="E942" s="130">
        <v>488.2</v>
      </c>
      <c r="F942" s="130">
        <v>502.9</v>
      </c>
      <c r="G942" s="130">
        <v>518</v>
      </c>
    </row>
    <row r="943" spans="1:7" ht="47.25">
      <c r="A943" s="110" t="s">
        <v>121</v>
      </c>
      <c r="B943" s="63" t="s">
        <v>9</v>
      </c>
      <c r="C943" s="112">
        <v>100</v>
      </c>
      <c r="D943" s="112">
        <v>100</v>
      </c>
      <c r="E943" s="112">
        <v>100</v>
      </c>
      <c r="F943" s="112">
        <v>100</v>
      </c>
      <c r="G943" s="112">
        <v>100</v>
      </c>
    </row>
    <row r="944" spans="1:7" ht="15.75">
      <c r="A944" s="33"/>
      <c r="B944" s="34"/>
      <c r="C944" s="3"/>
      <c r="D944" s="3"/>
      <c r="E944" s="3"/>
      <c r="F944" s="3"/>
      <c r="G944" s="3"/>
    </row>
    <row r="945" spans="1:7" ht="15.75" customHeight="1">
      <c r="A945" s="191"/>
      <c r="B945" s="191"/>
      <c r="C945" s="191"/>
      <c r="D945" s="191"/>
      <c r="E945" s="191"/>
      <c r="F945" s="191"/>
      <c r="G945" s="191"/>
    </row>
    <row r="946" spans="1:7" ht="15.75">
      <c r="A946" s="20"/>
      <c r="B946" s="20"/>
      <c r="C946" s="20"/>
      <c r="D946" s="20"/>
      <c r="E946" s="20"/>
      <c r="F946" s="20"/>
      <c r="G946" s="20"/>
    </row>
    <row r="947" spans="1:7" ht="31.5" customHeight="1">
      <c r="A947" s="42"/>
      <c r="B947" s="23"/>
      <c r="C947" s="189"/>
      <c r="D947" s="190"/>
      <c r="E947" s="190"/>
      <c r="F947" s="190"/>
      <c r="G947" s="190"/>
    </row>
    <row r="948" spans="1:7" ht="12" customHeight="1">
      <c r="A948" s="22"/>
      <c r="B948" s="23"/>
      <c r="C948" s="37"/>
      <c r="D948" s="38"/>
      <c r="E948" s="38"/>
      <c r="F948" s="38"/>
      <c r="G948" s="38"/>
    </row>
    <row r="949" spans="1:7" ht="36.75" customHeight="1">
      <c r="A949" s="43"/>
      <c r="B949" s="23"/>
      <c r="C949" s="189"/>
      <c r="D949" s="190"/>
      <c r="E949" s="190"/>
      <c r="F949" s="190"/>
      <c r="G949" s="190"/>
    </row>
    <row r="950" spans="1:7" ht="16.5">
      <c r="A950" s="24"/>
      <c r="B950" s="23"/>
      <c r="C950" s="25"/>
      <c r="D950" s="26"/>
      <c r="E950" s="26"/>
      <c r="F950" s="26"/>
      <c r="G950" s="26"/>
    </row>
    <row r="951" spans="1:7" ht="33" customHeight="1">
      <c r="A951" s="42"/>
      <c r="B951" s="23"/>
      <c r="C951" s="189"/>
      <c r="D951" s="190"/>
      <c r="E951" s="190"/>
      <c r="F951" s="190"/>
      <c r="G951" s="190"/>
    </row>
    <row r="952" spans="1:7" ht="16.5">
      <c r="A952" s="22"/>
      <c r="B952" s="23"/>
      <c r="C952" s="25"/>
      <c r="D952" s="26"/>
      <c r="E952" s="26"/>
      <c r="F952" s="26"/>
      <c r="G952" s="26"/>
    </row>
    <row r="953" spans="1:7" ht="36" customHeight="1">
      <c r="A953" s="44"/>
      <c r="B953" s="23"/>
      <c r="C953" s="184"/>
      <c r="D953" s="224"/>
      <c r="E953" s="224"/>
      <c r="F953" s="224"/>
      <c r="G953" s="224"/>
    </row>
    <row r="954" spans="1:7" ht="9.75" customHeight="1">
      <c r="A954" s="27"/>
      <c r="B954" s="28"/>
      <c r="C954" s="29"/>
      <c r="D954" s="30"/>
      <c r="E954" s="30"/>
      <c r="F954" s="30"/>
      <c r="G954" s="30"/>
    </row>
    <row r="955" spans="1:7" ht="73.5" customHeight="1">
      <c r="A955" s="44"/>
      <c r="B955" s="23"/>
      <c r="C955" s="184"/>
      <c r="D955" s="185"/>
      <c r="E955" s="185"/>
      <c r="F955" s="185"/>
      <c r="G955" s="185"/>
    </row>
    <row r="956" spans="1:7" ht="9.75" customHeight="1">
      <c r="A956" s="27"/>
      <c r="B956" s="28"/>
      <c r="C956" s="29"/>
      <c r="D956" s="40"/>
      <c r="E956" s="40"/>
      <c r="F956" s="40"/>
      <c r="G956" s="40"/>
    </row>
    <row r="957" spans="1:7" ht="56.25" customHeight="1">
      <c r="A957" s="44"/>
      <c r="B957" s="23"/>
      <c r="C957" s="184"/>
      <c r="D957" s="185"/>
      <c r="E957" s="185"/>
      <c r="F957" s="185"/>
      <c r="G957" s="185"/>
    </row>
    <row r="958" spans="1:7" ht="12.75" customHeight="1">
      <c r="A958" s="27"/>
      <c r="B958" s="23"/>
      <c r="C958" s="39"/>
      <c r="D958" s="41"/>
      <c r="E958" s="41"/>
      <c r="F958" s="41"/>
      <c r="G958" s="41"/>
    </row>
    <row r="959" spans="1:7" s="21" customFormat="1" ht="35.25" customHeight="1">
      <c r="A959" s="44"/>
      <c r="B959" s="23"/>
      <c r="C959" s="184"/>
      <c r="D959" s="185"/>
      <c r="E959" s="185"/>
      <c r="F959" s="185"/>
      <c r="G959" s="185"/>
    </row>
    <row r="960" spans="1:7" s="21" customFormat="1" ht="9.75" customHeight="1">
      <c r="A960" s="27"/>
      <c r="B960" s="28"/>
      <c r="C960" s="29"/>
      <c r="D960" s="30"/>
      <c r="E960" s="30"/>
      <c r="F960" s="30"/>
      <c r="G960" s="30"/>
    </row>
    <row r="961" s="21" customFormat="1" ht="75.75" customHeight="1"/>
    <row r="962" spans="1:7" s="21" customFormat="1" ht="23.25" customHeight="1">
      <c r="A962" s="35"/>
      <c r="B962" s="9"/>
      <c r="C962" s="8"/>
      <c r="D962" s="8"/>
      <c r="E962" s="1"/>
      <c r="F962" s="1"/>
      <c r="G962" s="1"/>
    </row>
    <row r="963" spans="1:7" s="21" customFormat="1" ht="34.5" customHeight="1">
      <c r="A963" s="35"/>
      <c r="B963" s="9"/>
      <c r="C963" s="8"/>
      <c r="D963" s="8"/>
      <c r="E963" s="1"/>
      <c r="F963" s="1"/>
      <c r="G963" s="1"/>
    </row>
    <row r="964" spans="1:7" s="21" customFormat="1" ht="7.5" customHeight="1">
      <c r="A964" s="35"/>
      <c r="B964" s="36"/>
      <c r="C964" s="36"/>
      <c r="D964" s="36"/>
      <c r="E964" s="4"/>
      <c r="F964" s="1"/>
      <c r="G964" s="1"/>
    </row>
    <row r="965" spans="1:7" s="21" customFormat="1" ht="32.25" customHeight="1">
      <c r="A965" s="35"/>
      <c r="B965" s="36"/>
      <c r="C965" s="36"/>
      <c r="D965" s="36"/>
      <c r="E965" s="4"/>
      <c r="F965" s="1"/>
      <c r="G965" s="1"/>
    </row>
    <row r="966" spans="1:7" s="21" customFormat="1" ht="7.5" customHeight="1">
      <c r="A966" s="36"/>
      <c r="B966" s="36"/>
      <c r="C966" s="36"/>
      <c r="D966" s="36"/>
      <c r="E966" s="4"/>
      <c r="F966" s="1"/>
      <c r="G966" s="1"/>
    </row>
    <row r="967" spans="1:7" s="21" customFormat="1" ht="30.75" customHeight="1">
      <c r="A967" s="36"/>
      <c r="B967" s="36"/>
      <c r="C967" s="36"/>
      <c r="D967" s="36"/>
      <c r="E967" s="4"/>
      <c r="F967" s="1"/>
      <c r="G967" s="1"/>
    </row>
    <row r="968" spans="1:7" s="21" customFormat="1" ht="7.5" customHeight="1">
      <c r="A968" s="36"/>
      <c r="B968" s="36"/>
      <c r="C968" s="36"/>
      <c r="D968" s="36"/>
      <c r="E968" s="4"/>
      <c r="F968" s="1"/>
      <c r="G968" s="1"/>
    </row>
    <row r="969" spans="1:7" s="21" customFormat="1" ht="33" customHeight="1">
      <c r="A969" s="36"/>
      <c r="B969" s="36"/>
      <c r="C969" s="36"/>
      <c r="D969" s="36"/>
      <c r="E969" s="4"/>
      <c r="F969" s="1"/>
      <c r="G969" s="1"/>
    </row>
    <row r="970" spans="1:7" s="21" customFormat="1" ht="5.25" customHeight="1">
      <c r="A970" s="36"/>
      <c r="B970" s="36"/>
      <c r="C970" s="36"/>
      <c r="D970" s="36"/>
      <c r="E970" s="4"/>
      <c r="F970" s="1"/>
      <c r="G970" s="1"/>
    </row>
    <row r="971" spans="1:7" s="21" customFormat="1" ht="33" customHeight="1">
      <c r="A971" s="36"/>
      <c r="B971" s="36"/>
      <c r="C971" s="36"/>
      <c r="D971" s="36"/>
      <c r="E971" s="4"/>
      <c r="F971" s="1"/>
      <c r="G971" s="1"/>
    </row>
    <row r="972" spans="1:7" s="21" customFormat="1" ht="35.25" customHeight="1">
      <c r="A972" s="36"/>
      <c r="B972" s="36"/>
      <c r="C972" s="36"/>
      <c r="D972" s="36"/>
      <c r="E972" s="4"/>
      <c r="F972" s="1"/>
      <c r="G972" s="1"/>
    </row>
    <row r="973" spans="1:7" s="21" customFormat="1" ht="33.75" customHeight="1">
      <c r="A973" s="36"/>
      <c r="B973" s="36"/>
      <c r="C973" s="36"/>
      <c r="D973" s="36"/>
      <c r="E973" s="4"/>
      <c r="F973" s="1"/>
      <c r="G973" s="1"/>
    </row>
    <row r="974" spans="1:5" ht="15.75">
      <c r="A974" s="36"/>
      <c r="B974" s="36"/>
      <c r="C974" s="36"/>
      <c r="D974" s="36"/>
      <c r="E974" s="4"/>
    </row>
    <row r="975" spans="1:4" ht="15.75">
      <c r="A975" s="36"/>
      <c r="B975" s="9"/>
      <c r="C975" s="8"/>
      <c r="D975" s="8"/>
    </row>
    <row r="976" spans="1:4" ht="15.75">
      <c r="A976" s="36"/>
      <c r="B976" s="9"/>
      <c r="C976" s="8"/>
      <c r="D976" s="8"/>
    </row>
    <row r="977" spans="1:4" ht="15.75">
      <c r="A977" s="8"/>
      <c r="B977" s="9"/>
      <c r="C977" s="8"/>
      <c r="D977" s="8"/>
    </row>
    <row r="978" spans="1:4" ht="15.75">
      <c r="A978" s="8"/>
      <c r="B978" s="9"/>
      <c r="C978" s="8"/>
      <c r="D978" s="8"/>
    </row>
    <row r="979" spans="1:4" ht="15.75">
      <c r="A979" s="8"/>
      <c r="B979" s="9"/>
      <c r="C979" s="8"/>
      <c r="D979" s="8"/>
    </row>
    <row r="980" spans="1:4" ht="15.75">
      <c r="A980" s="8"/>
      <c r="B980" s="9"/>
      <c r="C980" s="8"/>
      <c r="D980" s="8"/>
    </row>
    <row r="981" spans="1:4" ht="15.75">
      <c r="A981" s="8"/>
      <c r="B981" s="9"/>
      <c r="C981" s="8"/>
      <c r="D981" s="8"/>
    </row>
    <row r="982" spans="1:4" ht="15.75">
      <c r="A982" s="8"/>
      <c r="B982" s="9"/>
      <c r="C982" s="8"/>
      <c r="D982" s="8"/>
    </row>
    <row r="983" spans="1:4" ht="15.75">
      <c r="A983" s="8"/>
      <c r="B983" s="9"/>
      <c r="C983" s="8"/>
      <c r="D983" s="8"/>
    </row>
    <row r="984" spans="1:4" ht="15.75">
      <c r="A984" s="8"/>
      <c r="B984" s="9"/>
      <c r="C984" s="8"/>
      <c r="D984" s="8"/>
    </row>
    <row r="985" spans="1:4" ht="15.75">
      <c r="A985" s="8"/>
      <c r="B985" s="9"/>
      <c r="C985" s="8"/>
      <c r="D985" s="8"/>
    </row>
    <row r="986" spans="1:4" ht="15.75">
      <c r="A986" s="8"/>
      <c r="B986" s="9"/>
      <c r="C986" s="8"/>
      <c r="D986" s="8"/>
    </row>
    <row r="987" spans="1:4" ht="15" customHeight="1">
      <c r="A987" s="8"/>
      <c r="B987" s="9"/>
      <c r="C987" s="8"/>
      <c r="D987" s="8"/>
    </row>
    <row r="988" spans="1:4" ht="15.75">
      <c r="A988" s="8"/>
      <c r="B988" s="9"/>
      <c r="C988" s="8"/>
      <c r="D988" s="8"/>
    </row>
    <row r="989" spans="1:4" ht="15.75">
      <c r="A989" s="8"/>
      <c r="B989" s="9"/>
      <c r="C989" s="8"/>
      <c r="D989" s="8"/>
    </row>
    <row r="990" spans="1:4" ht="15.75">
      <c r="A990" s="8"/>
      <c r="B990" s="9"/>
      <c r="C990" s="8"/>
      <c r="D990" s="8"/>
    </row>
    <row r="991" spans="1:4" ht="15.75">
      <c r="A991" s="8"/>
      <c r="B991" s="9"/>
      <c r="C991" s="8"/>
      <c r="D991" s="8"/>
    </row>
    <row r="992" spans="1:4" ht="15.75">
      <c r="A992" s="8"/>
      <c r="B992" s="9"/>
      <c r="C992" s="8"/>
      <c r="D992" s="8"/>
    </row>
    <row r="993" spans="1:4" ht="15.75">
      <c r="A993" s="8"/>
      <c r="B993" s="9"/>
      <c r="C993" s="8"/>
      <c r="D993" s="8"/>
    </row>
    <row r="994" spans="1:4" ht="15.75">
      <c r="A994" s="8"/>
      <c r="B994" s="9"/>
      <c r="C994" s="8"/>
      <c r="D994" s="8"/>
    </row>
    <row r="995" spans="1:4" ht="15.75">
      <c r="A995" s="8"/>
      <c r="B995" s="9"/>
      <c r="C995" s="8"/>
      <c r="D995" s="8"/>
    </row>
    <row r="996" spans="1:4" ht="15.75">
      <c r="A996" s="8"/>
      <c r="B996" s="9"/>
      <c r="C996" s="8"/>
      <c r="D996" s="8"/>
    </row>
    <row r="997" spans="1:4" ht="15.75">
      <c r="A997" s="8"/>
      <c r="B997" s="9"/>
      <c r="C997" s="8"/>
      <c r="D997" s="8"/>
    </row>
    <row r="998" spans="1:4" ht="15.75">
      <c r="A998" s="8"/>
      <c r="B998" s="9"/>
      <c r="C998" s="8"/>
      <c r="D998" s="8"/>
    </row>
    <row r="999" spans="1:4" ht="15.75">
      <c r="A999" s="8"/>
      <c r="B999" s="9"/>
      <c r="C999" s="8"/>
      <c r="D999" s="8"/>
    </row>
    <row r="1000" spans="1:4" ht="15.75">
      <c r="A1000" s="8"/>
      <c r="B1000" s="9"/>
      <c r="C1000" s="8"/>
      <c r="D1000" s="8"/>
    </row>
    <row r="1001" spans="1:4" ht="15.75">
      <c r="A1001" s="8"/>
      <c r="B1001" s="9"/>
      <c r="C1001" s="8"/>
      <c r="D1001" s="8"/>
    </row>
    <row r="1002" spans="1:4" ht="15.75">
      <c r="A1002" s="8"/>
      <c r="B1002" s="9"/>
      <c r="C1002" s="8"/>
      <c r="D1002" s="8"/>
    </row>
    <row r="1003" spans="1:4" ht="15.75">
      <c r="A1003" s="8"/>
      <c r="B1003" s="9"/>
      <c r="C1003" s="8"/>
      <c r="D1003" s="8"/>
    </row>
    <row r="1004" spans="1:4" ht="15.75">
      <c r="A1004" s="8"/>
      <c r="B1004" s="9"/>
      <c r="C1004" s="8"/>
      <c r="D1004" s="8"/>
    </row>
    <row r="1005" spans="1:4" ht="15.75">
      <c r="A1005" s="8"/>
      <c r="B1005" s="9"/>
      <c r="C1005" s="8"/>
      <c r="D1005" s="8"/>
    </row>
    <row r="1006" spans="1:4" ht="15.75">
      <c r="A1006" s="8"/>
      <c r="B1006" s="9"/>
      <c r="C1006" s="8"/>
      <c r="D1006" s="8"/>
    </row>
    <row r="1007" spans="1:4" ht="15.75">
      <c r="A1007" s="8"/>
      <c r="B1007" s="9"/>
      <c r="C1007" s="8"/>
      <c r="D1007" s="8"/>
    </row>
    <row r="1008" spans="1:4" ht="15.75">
      <c r="A1008" s="8"/>
      <c r="B1008" s="9"/>
      <c r="C1008" s="8"/>
      <c r="D1008" s="8"/>
    </row>
    <row r="1009" spans="1:4" ht="15.75">
      <c r="A1009" s="8"/>
      <c r="B1009" s="9"/>
      <c r="C1009" s="8"/>
      <c r="D1009" s="8"/>
    </row>
    <row r="1010" spans="1:4" ht="15.75">
      <c r="A1010" s="8"/>
      <c r="B1010" s="9"/>
      <c r="C1010" s="8"/>
      <c r="D1010" s="8"/>
    </row>
    <row r="1011" spans="1:4" ht="15.75">
      <c r="A1011" s="8"/>
      <c r="B1011" s="9"/>
      <c r="C1011" s="8"/>
      <c r="D1011" s="8"/>
    </row>
    <row r="1012" spans="1:4" ht="15.75">
      <c r="A1012" s="8"/>
      <c r="B1012" s="9"/>
      <c r="C1012" s="8"/>
      <c r="D1012" s="8"/>
    </row>
    <row r="1013" spans="1:4" ht="15.75">
      <c r="A1013" s="8"/>
      <c r="B1013" s="9"/>
      <c r="C1013" s="8"/>
      <c r="D1013" s="8"/>
    </row>
    <row r="1014" spans="1:4" ht="15.75">
      <c r="A1014" s="8"/>
      <c r="B1014" s="9"/>
      <c r="C1014" s="8"/>
      <c r="D1014" s="8"/>
    </row>
    <row r="1015" spans="1:4" ht="15.75">
      <c r="A1015" s="8"/>
      <c r="B1015" s="9"/>
      <c r="C1015" s="8"/>
      <c r="D1015" s="8"/>
    </row>
    <row r="1016" spans="1:4" ht="15.75">
      <c r="A1016" s="8"/>
      <c r="B1016" s="9"/>
      <c r="C1016" s="8"/>
      <c r="D1016" s="8"/>
    </row>
    <row r="1017" spans="1:4" ht="15.75">
      <c r="A1017" s="8"/>
      <c r="B1017" s="9"/>
      <c r="C1017" s="8"/>
      <c r="D1017" s="8"/>
    </row>
    <row r="1018" spans="1:4" ht="15.75">
      <c r="A1018" s="8"/>
      <c r="B1018" s="9"/>
      <c r="C1018" s="8"/>
      <c r="D1018" s="8"/>
    </row>
    <row r="1019" spans="1:4" ht="15.75">
      <c r="A1019" s="8"/>
      <c r="B1019" s="9"/>
      <c r="C1019" s="8"/>
      <c r="D1019" s="8"/>
    </row>
    <row r="1020" spans="1:4" ht="15.75">
      <c r="A1020" s="8"/>
      <c r="B1020" s="9"/>
      <c r="C1020" s="8"/>
      <c r="D1020" s="8"/>
    </row>
    <row r="1021" spans="1:4" ht="15.75">
      <c r="A1021" s="8"/>
      <c r="B1021" s="9"/>
      <c r="C1021" s="8"/>
      <c r="D1021" s="8"/>
    </row>
    <row r="1022" spans="1:4" ht="15.75">
      <c r="A1022" s="8"/>
      <c r="B1022" s="9"/>
      <c r="C1022" s="8"/>
      <c r="D1022" s="8"/>
    </row>
    <row r="1023" spans="1:4" ht="15.75">
      <c r="A1023" s="8"/>
      <c r="B1023" s="9"/>
      <c r="C1023" s="8"/>
      <c r="D1023" s="8"/>
    </row>
    <row r="1024" spans="1:4" ht="15.75">
      <c r="A1024" s="8"/>
      <c r="B1024" s="9"/>
      <c r="C1024" s="8"/>
      <c r="D1024" s="8"/>
    </row>
    <row r="1025" spans="1:4" ht="15.75">
      <c r="A1025" s="8"/>
      <c r="B1025" s="9"/>
      <c r="C1025" s="8"/>
      <c r="D1025" s="8"/>
    </row>
    <row r="1026" spans="1:4" ht="15.75">
      <c r="A1026" s="8"/>
      <c r="B1026" s="9"/>
      <c r="C1026" s="8"/>
      <c r="D1026" s="8"/>
    </row>
    <row r="1027" spans="1:4" ht="15.75">
      <c r="A1027" s="8"/>
      <c r="B1027" s="9"/>
      <c r="C1027" s="8"/>
      <c r="D1027" s="8"/>
    </row>
    <row r="1028" spans="1:4" ht="15.75">
      <c r="A1028" s="8"/>
      <c r="B1028" s="9"/>
      <c r="C1028" s="8"/>
      <c r="D1028" s="8"/>
    </row>
    <row r="1029" spans="1:4" ht="15.75">
      <c r="A1029" s="8"/>
      <c r="B1029" s="9"/>
      <c r="C1029" s="8"/>
      <c r="D1029" s="8"/>
    </row>
    <row r="1030" spans="1:4" ht="15.75">
      <c r="A1030" s="8"/>
      <c r="B1030" s="9"/>
      <c r="C1030" s="8"/>
      <c r="D1030" s="8"/>
    </row>
    <row r="1031" spans="1:4" ht="15.75">
      <c r="A1031" s="8"/>
      <c r="B1031" s="9"/>
      <c r="C1031" s="8"/>
      <c r="D1031" s="8"/>
    </row>
    <row r="1032" spans="1:4" ht="15.75">
      <c r="A1032" s="8"/>
      <c r="B1032" s="9"/>
      <c r="C1032" s="8"/>
      <c r="D1032" s="8"/>
    </row>
    <row r="1033" spans="1:4" ht="15.75">
      <c r="A1033" s="8"/>
      <c r="B1033" s="9"/>
      <c r="C1033" s="8"/>
      <c r="D1033" s="8"/>
    </row>
    <row r="1034" spans="1:4" ht="15.75">
      <c r="A1034" s="8"/>
      <c r="B1034" s="9"/>
      <c r="C1034" s="8"/>
      <c r="D1034" s="8"/>
    </row>
    <row r="1035" spans="1:4" ht="15.75">
      <c r="A1035" s="8"/>
      <c r="B1035" s="9"/>
      <c r="C1035" s="8"/>
      <c r="D1035" s="8"/>
    </row>
    <row r="1036" spans="1:4" ht="15.75">
      <c r="A1036" s="8"/>
      <c r="B1036" s="9"/>
      <c r="C1036" s="8"/>
      <c r="D1036" s="8"/>
    </row>
    <row r="1037" spans="1:4" ht="15.75">
      <c r="A1037" s="8"/>
      <c r="B1037" s="9"/>
      <c r="C1037" s="8"/>
      <c r="D1037" s="8"/>
    </row>
    <row r="1038" spans="1:4" ht="15.75">
      <c r="A1038" s="8"/>
      <c r="B1038" s="9"/>
      <c r="C1038" s="8"/>
      <c r="D1038" s="8"/>
    </row>
    <row r="1039" spans="1:4" ht="15.75">
      <c r="A1039" s="8"/>
      <c r="B1039" s="9"/>
      <c r="C1039" s="8"/>
      <c r="D1039" s="8"/>
    </row>
    <row r="1040" spans="1:4" ht="15.75">
      <c r="A1040" s="8"/>
      <c r="B1040" s="9"/>
      <c r="C1040" s="8"/>
      <c r="D1040" s="8"/>
    </row>
    <row r="1041" spans="1:4" ht="15.75">
      <c r="A1041" s="8"/>
      <c r="B1041" s="9"/>
      <c r="C1041" s="8"/>
      <c r="D1041" s="8"/>
    </row>
    <row r="1042" spans="1:4" ht="15.75">
      <c r="A1042" s="8"/>
      <c r="B1042" s="9"/>
      <c r="C1042" s="8"/>
      <c r="D1042" s="8"/>
    </row>
    <row r="1043" spans="1:4" ht="15.75">
      <c r="A1043" s="8"/>
      <c r="B1043" s="9"/>
      <c r="C1043" s="8"/>
      <c r="D1043" s="8"/>
    </row>
    <row r="1044" spans="1:4" ht="15.75">
      <c r="A1044" s="8"/>
      <c r="B1044" s="9"/>
      <c r="C1044" s="8"/>
      <c r="D1044" s="8"/>
    </row>
    <row r="1045" spans="1:4" ht="15.75">
      <c r="A1045" s="8"/>
      <c r="B1045" s="9"/>
      <c r="C1045" s="8"/>
      <c r="D1045" s="8"/>
    </row>
    <row r="1046" spans="1:4" ht="15.75">
      <c r="A1046" s="8"/>
      <c r="B1046" s="9"/>
      <c r="C1046" s="8"/>
      <c r="D1046" s="8"/>
    </row>
    <row r="1047" spans="1:4" ht="15.75">
      <c r="A1047" s="8"/>
      <c r="B1047" s="9"/>
      <c r="C1047" s="8"/>
      <c r="D1047" s="8"/>
    </row>
    <row r="1048" spans="1:4" ht="15.75">
      <c r="A1048" s="8"/>
      <c r="B1048" s="9"/>
      <c r="C1048" s="8"/>
      <c r="D1048" s="8"/>
    </row>
    <row r="1049" spans="1:4" ht="15.75">
      <c r="A1049" s="8"/>
      <c r="B1049" s="9"/>
      <c r="C1049" s="8"/>
      <c r="D1049" s="8"/>
    </row>
    <row r="1050" spans="1:4" ht="15.75">
      <c r="A1050" s="8"/>
      <c r="B1050" s="9"/>
      <c r="C1050" s="8"/>
      <c r="D1050" s="8"/>
    </row>
    <row r="1051" spans="1:4" ht="15.75">
      <c r="A1051" s="8"/>
      <c r="B1051" s="9"/>
      <c r="C1051" s="8"/>
      <c r="D1051" s="8"/>
    </row>
    <row r="1052" spans="1:4" ht="15.75">
      <c r="A1052" s="8"/>
      <c r="B1052" s="9"/>
      <c r="C1052" s="8"/>
      <c r="D1052" s="8"/>
    </row>
    <row r="1053" spans="1:4" ht="15.75">
      <c r="A1053" s="8"/>
      <c r="B1053" s="9"/>
      <c r="C1053" s="8"/>
      <c r="D1053" s="8"/>
    </row>
    <row r="1054" spans="1:4" ht="15.75">
      <c r="A1054" s="8"/>
      <c r="B1054" s="9"/>
      <c r="C1054" s="8"/>
      <c r="D1054" s="8"/>
    </row>
    <row r="1055" spans="1:4" ht="15.75">
      <c r="A1055" s="8"/>
      <c r="B1055" s="9"/>
      <c r="C1055" s="8"/>
      <c r="D1055" s="8"/>
    </row>
    <row r="1056" spans="1:4" ht="15.75">
      <c r="A1056" s="8"/>
      <c r="B1056" s="9"/>
      <c r="C1056" s="8"/>
      <c r="D1056" s="8"/>
    </row>
    <row r="1057" spans="1:4" ht="15.75">
      <c r="A1057" s="8"/>
      <c r="B1057" s="9"/>
      <c r="C1057" s="8"/>
      <c r="D1057" s="8"/>
    </row>
    <row r="1058" spans="1:4" ht="15.75">
      <c r="A1058" s="8"/>
      <c r="B1058" s="9"/>
      <c r="C1058" s="8"/>
      <c r="D1058" s="8"/>
    </row>
    <row r="1059" spans="1:4" ht="15.75">
      <c r="A1059" s="8"/>
      <c r="B1059" s="9"/>
      <c r="C1059" s="8"/>
      <c r="D1059" s="8"/>
    </row>
    <row r="1060" spans="1:4" ht="15.75">
      <c r="A1060" s="8"/>
      <c r="B1060" s="9"/>
      <c r="C1060" s="8"/>
      <c r="D1060" s="8"/>
    </row>
    <row r="1061" spans="1:4" ht="15.75">
      <c r="A1061" s="8"/>
      <c r="B1061" s="9"/>
      <c r="C1061" s="8"/>
      <c r="D1061" s="8"/>
    </row>
    <row r="1062" spans="1:4" ht="15.75">
      <c r="A1062" s="8"/>
      <c r="B1062" s="9"/>
      <c r="C1062" s="8"/>
      <c r="D1062" s="8"/>
    </row>
    <row r="1063" spans="1:4" ht="15.75">
      <c r="A1063" s="8"/>
      <c r="B1063" s="9"/>
      <c r="C1063" s="8"/>
      <c r="D1063" s="8"/>
    </row>
    <row r="1064" spans="1:4" ht="15.75">
      <c r="A1064" s="8"/>
      <c r="B1064" s="9"/>
      <c r="C1064" s="8"/>
      <c r="D1064" s="8"/>
    </row>
    <row r="1065" spans="1:4" ht="15.75">
      <c r="A1065" s="8"/>
      <c r="B1065" s="9"/>
      <c r="C1065" s="8"/>
      <c r="D1065" s="8"/>
    </row>
    <row r="1066" spans="1:4" ht="15.75">
      <c r="A1066" s="8"/>
      <c r="B1066" s="9"/>
      <c r="C1066" s="8"/>
      <c r="D1066" s="8"/>
    </row>
    <row r="1067" spans="1:4" ht="15.75">
      <c r="A1067" s="8"/>
      <c r="B1067" s="9"/>
      <c r="C1067" s="8"/>
      <c r="D1067" s="8"/>
    </row>
    <row r="1068" spans="1:4" ht="15.75">
      <c r="A1068" s="8"/>
      <c r="B1068" s="9"/>
      <c r="C1068" s="8"/>
      <c r="D1068" s="8"/>
    </row>
    <row r="1069" spans="1:4" ht="15.75">
      <c r="A1069" s="8"/>
      <c r="B1069" s="9"/>
      <c r="C1069" s="8"/>
      <c r="D1069" s="8"/>
    </row>
    <row r="1070" spans="1:4" ht="15.75">
      <c r="A1070" s="8"/>
      <c r="B1070" s="9"/>
      <c r="C1070" s="8"/>
      <c r="D1070" s="8"/>
    </row>
    <row r="1071" spans="1:4" ht="15.75">
      <c r="A1071" s="8"/>
      <c r="B1071" s="9"/>
      <c r="C1071" s="8"/>
      <c r="D1071" s="8"/>
    </row>
    <row r="1072" spans="1:4" ht="15.75">
      <c r="A1072" s="8"/>
      <c r="B1072" s="9"/>
      <c r="C1072" s="8"/>
      <c r="D1072" s="8"/>
    </row>
    <row r="1073" spans="1:4" ht="15.75">
      <c r="A1073" s="8"/>
      <c r="B1073" s="9"/>
      <c r="C1073" s="8"/>
      <c r="D1073" s="8"/>
    </row>
    <row r="1074" spans="1:4" ht="15.75">
      <c r="A1074" s="8"/>
      <c r="B1074" s="9"/>
      <c r="C1074" s="8"/>
      <c r="D1074" s="8"/>
    </row>
    <row r="1075" spans="1:4" ht="15.75">
      <c r="A1075" s="8"/>
      <c r="B1075" s="9"/>
      <c r="C1075" s="8"/>
      <c r="D1075" s="8"/>
    </row>
    <row r="1076" spans="1:4" ht="15.75">
      <c r="A1076" s="8"/>
      <c r="B1076" s="9"/>
      <c r="C1076" s="8"/>
      <c r="D1076" s="8"/>
    </row>
    <row r="1077" spans="1:4" ht="15.75">
      <c r="A1077" s="8"/>
      <c r="B1077" s="9"/>
      <c r="C1077" s="8"/>
      <c r="D1077" s="8"/>
    </row>
    <row r="1078" spans="1:4" ht="15.75">
      <c r="A1078" s="8"/>
      <c r="B1078" s="9"/>
      <c r="C1078" s="8"/>
      <c r="D1078" s="8"/>
    </row>
    <row r="1079" spans="1:4" ht="15.75">
      <c r="A1079" s="8"/>
      <c r="B1079" s="9"/>
      <c r="C1079" s="8"/>
      <c r="D1079" s="8"/>
    </row>
    <row r="1080" spans="1:4" ht="15.75">
      <c r="A1080" s="8"/>
      <c r="B1080" s="9"/>
      <c r="C1080" s="8"/>
      <c r="D1080" s="8"/>
    </row>
    <row r="1081" spans="1:4" ht="15.75">
      <c r="A1081" s="8"/>
      <c r="B1081" s="9"/>
      <c r="C1081" s="8"/>
      <c r="D1081" s="8"/>
    </row>
    <row r="1082" spans="1:4" ht="15.75">
      <c r="A1082" s="8"/>
      <c r="B1082" s="9"/>
      <c r="C1082" s="8"/>
      <c r="D1082" s="8"/>
    </row>
    <row r="1083" spans="1:4" ht="15.75">
      <c r="A1083" s="8"/>
      <c r="B1083" s="9"/>
      <c r="C1083" s="8"/>
      <c r="D1083" s="8"/>
    </row>
    <row r="1084" spans="1:4" ht="15.75">
      <c r="A1084" s="8"/>
      <c r="B1084" s="9"/>
      <c r="C1084" s="8"/>
      <c r="D1084" s="8"/>
    </row>
    <row r="1085" spans="1:4" ht="15.75">
      <c r="A1085" s="8"/>
      <c r="B1085" s="9"/>
      <c r="C1085" s="8"/>
      <c r="D1085" s="8"/>
    </row>
    <row r="1086" spans="1:4" ht="15.75">
      <c r="A1086" s="8"/>
      <c r="B1086" s="9"/>
      <c r="C1086" s="8"/>
      <c r="D1086" s="8"/>
    </row>
    <row r="1087" spans="1:4" ht="15.75">
      <c r="A1087" s="8"/>
      <c r="B1087" s="9"/>
      <c r="C1087" s="8"/>
      <c r="D1087" s="8"/>
    </row>
    <row r="1088" spans="1:4" ht="15.75">
      <c r="A1088" s="8"/>
      <c r="B1088" s="9"/>
      <c r="C1088" s="8"/>
      <c r="D1088" s="8"/>
    </row>
    <row r="1089" spans="1:4" ht="15.75">
      <c r="A1089" s="8"/>
      <c r="B1089" s="9"/>
      <c r="C1089" s="8"/>
      <c r="D1089" s="8"/>
    </row>
    <row r="1090" spans="1:4" ht="15.75">
      <c r="A1090" s="8"/>
      <c r="B1090" s="9"/>
      <c r="C1090" s="8"/>
      <c r="D1090" s="8"/>
    </row>
    <row r="1091" spans="1:4" ht="15.75">
      <c r="A1091" s="8"/>
      <c r="B1091" s="9"/>
      <c r="C1091" s="8"/>
      <c r="D1091" s="8"/>
    </row>
    <row r="1092" spans="1:4" ht="15.75">
      <c r="A1092" s="8"/>
      <c r="B1092" s="9"/>
      <c r="C1092" s="8"/>
      <c r="D1092" s="8"/>
    </row>
    <row r="1093" spans="1:4" ht="15.75">
      <c r="A1093" s="8"/>
      <c r="B1093" s="9"/>
      <c r="C1093" s="8"/>
      <c r="D1093" s="8"/>
    </row>
    <row r="1094" spans="1:4" ht="15.75">
      <c r="A1094" s="8"/>
      <c r="B1094" s="9"/>
      <c r="C1094" s="8"/>
      <c r="D1094" s="8"/>
    </row>
    <row r="1095" spans="1:4" ht="15.75">
      <c r="A1095" s="8"/>
      <c r="B1095" s="9"/>
      <c r="C1095" s="8"/>
      <c r="D1095" s="8"/>
    </row>
    <row r="1096" spans="1:4" ht="15.75">
      <c r="A1096" s="8"/>
      <c r="B1096" s="9"/>
      <c r="C1096" s="8"/>
      <c r="D1096" s="8"/>
    </row>
    <row r="1097" spans="1:4" ht="15.75">
      <c r="A1097" s="8"/>
      <c r="B1097" s="9"/>
      <c r="C1097" s="8"/>
      <c r="D1097" s="8"/>
    </row>
    <row r="1098" spans="1:4" ht="15.75">
      <c r="A1098" s="8"/>
      <c r="B1098" s="9"/>
      <c r="C1098" s="8"/>
      <c r="D1098" s="8"/>
    </row>
    <row r="1099" spans="1:4" ht="15.75">
      <c r="A1099" s="8"/>
      <c r="B1099" s="9"/>
      <c r="C1099" s="8"/>
      <c r="D1099" s="8"/>
    </row>
    <row r="1100" spans="1:4" ht="15.75">
      <c r="A1100" s="8"/>
      <c r="B1100" s="9"/>
      <c r="C1100" s="8"/>
      <c r="D1100" s="8"/>
    </row>
    <row r="1101" spans="1:4" ht="15.75">
      <c r="A1101" s="8"/>
      <c r="B1101" s="9"/>
      <c r="C1101" s="8"/>
      <c r="D1101" s="8"/>
    </row>
    <row r="1102" spans="1:4" ht="15.75">
      <c r="A1102" s="8"/>
      <c r="B1102" s="9"/>
      <c r="C1102" s="8"/>
      <c r="D1102" s="8"/>
    </row>
    <row r="1103" spans="1:4" ht="15.75">
      <c r="A1103" s="8"/>
      <c r="B1103" s="9"/>
      <c r="C1103" s="8"/>
      <c r="D1103" s="8"/>
    </row>
    <row r="1104" spans="1:4" ht="15.75">
      <c r="A1104" s="8"/>
      <c r="B1104" s="9"/>
      <c r="C1104" s="8"/>
      <c r="D1104" s="8"/>
    </row>
    <row r="1105" spans="1:4" ht="15.75">
      <c r="A1105" s="8"/>
      <c r="B1105" s="9"/>
      <c r="C1105" s="8"/>
      <c r="D1105" s="8"/>
    </row>
    <row r="1106" spans="1:4" ht="15.75">
      <c r="A1106" s="8"/>
      <c r="B1106" s="9"/>
      <c r="C1106" s="8"/>
      <c r="D1106" s="8"/>
    </row>
    <row r="1107" spans="1:4" ht="15.75">
      <c r="A1107" s="8"/>
      <c r="B1107" s="9"/>
      <c r="C1107" s="8"/>
      <c r="D1107" s="8"/>
    </row>
    <row r="1108" spans="1:4" ht="15.75">
      <c r="A1108" s="8"/>
      <c r="B1108" s="9"/>
      <c r="C1108" s="8"/>
      <c r="D1108" s="8"/>
    </row>
    <row r="1109" spans="1:4" ht="15.75">
      <c r="A1109" s="8"/>
      <c r="B1109" s="9"/>
      <c r="C1109" s="8"/>
      <c r="D1109" s="8"/>
    </row>
    <row r="1110" spans="1:4" ht="15.75">
      <c r="A1110" s="8"/>
      <c r="B1110" s="9"/>
      <c r="C1110" s="8"/>
      <c r="D1110" s="8"/>
    </row>
    <row r="1111" spans="1:4" ht="15.75">
      <c r="A1111" s="8"/>
      <c r="B1111" s="9"/>
      <c r="C1111" s="8"/>
      <c r="D1111" s="8"/>
    </row>
    <row r="1112" spans="1:4" ht="15.75">
      <c r="A1112" s="8"/>
      <c r="B1112" s="9"/>
      <c r="C1112" s="8"/>
      <c r="D1112" s="8"/>
    </row>
    <row r="1113" spans="1:4" ht="15.75">
      <c r="A1113" s="8"/>
      <c r="B1113" s="9"/>
      <c r="C1113" s="8"/>
      <c r="D1113" s="8"/>
    </row>
    <row r="1114" spans="1:4" ht="15.75">
      <c r="A1114" s="8"/>
      <c r="B1114" s="9"/>
      <c r="C1114" s="8"/>
      <c r="D1114" s="8"/>
    </row>
    <row r="1115" spans="1:4" ht="15.75">
      <c r="A1115" s="8"/>
      <c r="B1115" s="9"/>
      <c r="C1115" s="8"/>
      <c r="D1115" s="8"/>
    </row>
    <row r="1116" spans="1:4" ht="15.75">
      <c r="A1116" s="8"/>
      <c r="B1116" s="9"/>
      <c r="C1116" s="8"/>
      <c r="D1116" s="8"/>
    </row>
    <row r="1117" spans="1:4" ht="15.75">
      <c r="A1117" s="8"/>
      <c r="B1117" s="9"/>
      <c r="C1117" s="8"/>
      <c r="D1117" s="8"/>
    </row>
    <row r="1118" spans="1:4" ht="15.75">
      <c r="A1118" s="8"/>
      <c r="B1118" s="9"/>
      <c r="C1118" s="8"/>
      <c r="D1118" s="8"/>
    </row>
    <row r="1119" spans="1:4" ht="15.75">
      <c r="A1119" s="8"/>
      <c r="B1119" s="9"/>
      <c r="C1119" s="8"/>
      <c r="D1119" s="8"/>
    </row>
    <row r="1120" spans="1:4" ht="15.75">
      <c r="A1120" s="8"/>
      <c r="B1120" s="9"/>
      <c r="C1120" s="8"/>
      <c r="D1120" s="8"/>
    </row>
    <row r="1121" spans="1:4" ht="15.75">
      <c r="A1121" s="8"/>
      <c r="B1121" s="9"/>
      <c r="C1121" s="8"/>
      <c r="D1121" s="8"/>
    </row>
    <row r="1122" spans="1:4" ht="15.75">
      <c r="A1122" s="8"/>
      <c r="B1122" s="9"/>
      <c r="C1122" s="8"/>
      <c r="D1122" s="8"/>
    </row>
    <row r="1123" spans="1:4" ht="15.75">
      <c r="A1123" s="8"/>
      <c r="B1123" s="9"/>
      <c r="C1123" s="8"/>
      <c r="D1123" s="8"/>
    </row>
    <row r="1124" spans="1:4" ht="15.75">
      <c r="A1124" s="8"/>
      <c r="B1124" s="9"/>
      <c r="C1124" s="8"/>
      <c r="D1124" s="8"/>
    </row>
    <row r="1125" spans="1:4" ht="15.75">
      <c r="A1125" s="8"/>
      <c r="B1125" s="9"/>
      <c r="C1125" s="8"/>
      <c r="D1125" s="8"/>
    </row>
    <row r="1126" spans="1:4" ht="15.75">
      <c r="A1126" s="8"/>
      <c r="B1126" s="9"/>
      <c r="C1126" s="8"/>
      <c r="D1126" s="8"/>
    </row>
    <row r="1127" spans="1:4" ht="15.75">
      <c r="A1127" s="8"/>
      <c r="B1127" s="9"/>
      <c r="C1127" s="8"/>
      <c r="D1127" s="8"/>
    </row>
    <row r="1128" spans="1:4" ht="15.75">
      <c r="A1128" s="8"/>
      <c r="B1128" s="9"/>
      <c r="C1128" s="8"/>
      <c r="D1128" s="8"/>
    </row>
    <row r="1129" spans="1:4" ht="15.75">
      <c r="A1129" s="8"/>
      <c r="B1129" s="9"/>
      <c r="C1129" s="8"/>
      <c r="D1129" s="8"/>
    </row>
    <row r="1130" spans="1:4" ht="15.75">
      <c r="A1130" s="8"/>
      <c r="B1130" s="9"/>
      <c r="C1130" s="8"/>
      <c r="D1130" s="8"/>
    </row>
    <row r="1131" spans="1:4" ht="15.75">
      <c r="A1131" s="8"/>
      <c r="B1131" s="9"/>
      <c r="C1131" s="8"/>
      <c r="D1131" s="8"/>
    </row>
    <row r="1132" spans="1:4" ht="15.75">
      <c r="A1132" s="8"/>
      <c r="B1132" s="9"/>
      <c r="C1132" s="8"/>
      <c r="D1132" s="8"/>
    </row>
    <row r="1133" spans="1:4" ht="15.75">
      <c r="A1133" s="8"/>
      <c r="B1133" s="9"/>
      <c r="C1133" s="8"/>
      <c r="D1133" s="8"/>
    </row>
    <row r="1134" spans="1:4" ht="15.75">
      <c r="A1134" s="8"/>
      <c r="B1134" s="9"/>
      <c r="C1134" s="8"/>
      <c r="D1134" s="8"/>
    </row>
    <row r="1135" spans="1:4" ht="15.75">
      <c r="A1135" s="8"/>
      <c r="B1135" s="9"/>
      <c r="C1135" s="8"/>
      <c r="D1135" s="8"/>
    </row>
    <row r="1136" spans="1:4" ht="15.75">
      <c r="A1136" s="8"/>
      <c r="B1136" s="9"/>
      <c r="C1136" s="8"/>
      <c r="D1136" s="8"/>
    </row>
    <row r="1137" spans="1:4" ht="15.75">
      <c r="A1137" s="8"/>
      <c r="B1137" s="9"/>
      <c r="C1137" s="8"/>
      <c r="D1137" s="8"/>
    </row>
    <row r="1138" spans="1:4" ht="15.75">
      <c r="A1138" s="8"/>
      <c r="B1138" s="9"/>
      <c r="C1138" s="8"/>
      <c r="D1138" s="8"/>
    </row>
    <row r="1139" spans="1:4" ht="15.75">
      <c r="A1139" s="8"/>
      <c r="B1139" s="9"/>
      <c r="C1139" s="8"/>
      <c r="D1139" s="8"/>
    </row>
    <row r="1140" spans="1:4" ht="15.75">
      <c r="A1140" s="8"/>
      <c r="B1140" s="9"/>
      <c r="C1140" s="8"/>
      <c r="D1140" s="8"/>
    </row>
    <row r="1141" spans="1:4" ht="15.75">
      <c r="A1141" s="8"/>
      <c r="B1141" s="9"/>
      <c r="C1141" s="8"/>
      <c r="D1141" s="8"/>
    </row>
    <row r="1142" spans="1:4" ht="15.75">
      <c r="A1142" s="8"/>
      <c r="B1142" s="9"/>
      <c r="C1142" s="8"/>
      <c r="D1142" s="8"/>
    </row>
    <row r="1143" spans="1:4" ht="15.75">
      <c r="A1143" s="8"/>
      <c r="B1143" s="9"/>
      <c r="C1143" s="8"/>
      <c r="D1143" s="8"/>
    </row>
    <row r="1144" spans="1:4" ht="15.75">
      <c r="A1144" s="8"/>
      <c r="B1144" s="9"/>
      <c r="C1144" s="8"/>
      <c r="D1144" s="8"/>
    </row>
    <row r="1145" spans="1:4" ht="15.75">
      <c r="A1145" s="8"/>
      <c r="B1145" s="9"/>
      <c r="C1145" s="8"/>
      <c r="D1145" s="8"/>
    </row>
    <row r="1146" spans="1:4" ht="15.75">
      <c r="A1146" s="8"/>
      <c r="B1146" s="9"/>
      <c r="C1146" s="8"/>
      <c r="D1146" s="8"/>
    </row>
    <row r="1147" spans="1:4" ht="15.75">
      <c r="A1147" s="8"/>
      <c r="B1147" s="9"/>
      <c r="C1147" s="8"/>
      <c r="D1147" s="8"/>
    </row>
    <row r="1148" spans="1:4" ht="15.75">
      <c r="A1148" s="8"/>
      <c r="B1148" s="9"/>
      <c r="C1148" s="8"/>
      <c r="D1148" s="8"/>
    </row>
    <row r="1149" spans="1:4" ht="15.75">
      <c r="A1149" s="8"/>
      <c r="B1149" s="9"/>
      <c r="C1149" s="8"/>
      <c r="D1149" s="8"/>
    </row>
    <row r="1150" spans="1:4" ht="15.75">
      <c r="A1150" s="8"/>
      <c r="B1150" s="9"/>
      <c r="C1150" s="8"/>
      <c r="D1150" s="8"/>
    </row>
    <row r="1151" spans="1:4" ht="15.75">
      <c r="A1151" s="8"/>
      <c r="B1151" s="9"/>
      <c r="C1151" s="8"/>
      <c r="D1151" s="8"/>
    </row>
    <row r="1152" spans="1:4" ht="15.75">
      <c r="A1152" s="8"/>
      <c r="B1152" s="9"/>
      <c r="C1152" s="8"/>
      <c r="D1152" s="8"/>
    </row>
    <row r="1153" spans="1:4" ht="15.75">
      <c r="A1153" s="8"/>
      <c r="B1153" s="9"/>
      <c r="C1153" s="8"/>
      <c r="D1153" s="8"/>
    </row>
    <row r="1154" spans="1:4" ht="15.75">
      <c r="A1154" s="8"/>
      <c r="B1154" s="9"/>
      <c r="C1154" s="8"/>
      <c r="D1154" s="8"/>
    </row>
    <row r="1155" spans="1:4" ht="15.75">
      <c r="A1155" s="8"/>
      <c r="B1155" s="9"/>
      <c r="C1155" s="8"/>
      <c r="D1155" s="8"/>
    </row>
    <row r="1156" spans="1:4" ht="15.75">
      <c r="A1156" s="8"/>
      <c r="B1156" s="9"/>
      <c r="C1156" s="8"/>
      <c r="D1156" s="8"/>
    </row>
    <row r="1157" spans="1:4" ht="15.75">
      <c r="A1157" s="8"/>
      <c r="B1157" s="9"/>
      <c r="C1157" s="8"/>
      <c r="D1157" s="8"/>
    </row>
    <row r="1158" spans="1:4" ht="15.75">
      <c r="A1158" s="8"/>
      <c r="B1158" s="9"/>
      <c r="C1158" s="8"/>
      <c r="D1158" s="8"/>
    </row>
    <row r="1159" spans="1:4" ht="15.75">
      <c r="A1159" s="8"/>
      <c r="B1159" s="9"/>
      <c r="C1159" s="8"/>
      <c r="D1159" s="8"/>
    </row>
    <row r="1160" spans="1:4" ht="15.75">
      <c r="A1160" s="8"/>
      <c r="B1160" s="9"/>
      <c r="C1160" s="8"/>
      <c r="D1160" s="8"/>
    </row>
    <row r="1161" spans="1:4" ht="15.75">
      <c r="A1161" s="8"/>
      <c r="B1161" s="9"/>
      <c r="C1161" s="8"/>
      <c r="D1161" s="8"/>
    </row>
    <row r="1162" spans="1:4" ht="15.75">
      <c r="A1162" s="8"/>
      <c r="B1162" s="9"/>
      <c r="C1162" s="8"/>
      <c r="D1162" s="8"/>
    </row>
    <row r="1163" spans="1:4" ht="15.75">
      <c r="A1163" s="8"/>
      <c r="B1163" s="9"/>
      <c r="C1163" s="8"/>
      <c r="D1163" s="8"/>
    </row>
    <row r="1164" spans="1:4" ht="15.75">
      <c r="A1164" s="8"/>
      <c r="B1164" s="9"/>
      <c r="C1164" s="8"/>
      <c r="D1164" s="8"/>
    </row>
    <row r="1165" spans="1:4" ht="15.75">
      <c r="A1165" s="8"/>
      <c r="B1165" s="9"/>
      <c r="C1165" s="8"/>
      <c r="D1165" s="8"/>
    </row>
    <row r="1166" spans="1:4" ht="15.75">
      <c r="A1166" s="8"/>
      <c r="B1166" s="9"/>
      <c r="C1166" s="8"/>
      <c r="D1166" s="8"/>
    </row>
    <row r="1167" spans="1:4" ht="15.75">
      <c r="A1167" s="8"/>
      <c r="B1167" s="9"/>
      <c r="C1167" s="8"/>
      <c r="D1167" s="8"/>
    </row>
    <row r="1168" spans="1:4" ht="15.75">
      <c r="A1168" s="8"/>
      <c r="B1168" s="9"/>
      <c r="C1168" s="8"/>
      <c r="D1168" s="8"/>
    </row>
    <row r="1169" spans="1:4" ht="15.75">
      <c r="A1169" s="8"/>
      <c r="B1169" s="9"/>
      <c r="C1169" s="8"/>
      <c r="D1169" s="8"/>
    </row>
    <row r="1170" spans="1:4" ht="15.75">
      <c r="A1170" s="8"/>
      <c r="B1170" s="9"/>
      <c r="C1170" s="8"/>
      <c r="D1170" s="8"/>
    </row>
    <row r="1171" spans="1:4" ht="15.75">
      <c r="A1171" s="8"/>
      <c r="B1171" s="9"/>
      <c r="C1171" s="8"/>
      <c r="D1171" s="8"/>
    </row>
    <row r="1172" spans="1:4" ht="15.75">
      <c r="A1172" s="8"/>
      <c r="B1172" s="9"/>
      <c r="C1172" s="8"/>
      <c r="D1172" s="8"/>
    </row>
    <row r="1173" spans="1:4" ht="15.75">
      <c r="A1173" s="8"/>
      <c r="B1173" s="9"/>
      <c r="C1173" s="8"/>
      <c r="D1173" s="8"/>
    </row>
    <row r="1174" spans="1:4" ht="15.75">
      <c r="A1174" s="8"/>
      <c r="B1174" s="9"/>
      <c r="C1174" s="8"/>
      <c r="D1174" s="8"/>
    </row>
    <row r="1175" spans="1:4" ht="15.75">
      <c r="A1175" s="8"/>
      <c r="B1175" s="9"/>
      <c r="C1175" s="8"/>
      <c r="D1175" s="8"/>
    </row>
    <row r="1176" spans="1:4" ht="15.75">
      <c r="A1176" s="8"/>
      <c r="B1176" s="9"/>
      <c r="C1176" s="8"/>
      <c r="D1176" s="8"/>
    </row>
    <row r="1177" spans="1:4" ht="15.75">
      <c r="A1177" s="8"/>
      <c r="B1177" s="9"/>
      <c r="C1177" s="8"/>
      <c r="D1177" s="8"/>
    </row>
    <row r="1178" spans="1:4" ht="15.75">
      <c r="A1178" s="8"/>
      <c r="B1178" s="9"/>
      <c r="C1178" s="8"/>
      <c r="D1178" s="8"/>
    </row>
    <row r="1179" spans="1:4" ht="15.75">
      <c r="A1179" s="8"/>
      <c r="B1179" s="9"/>
      <c r="C1179" s="8"/>
      <c r="D1179" s="8"/>
    </row>
    <row r="1180" spans="1:4" ht="15.75">
      <c r="A1180" s="8"/>
      <c r="B1180" s="9"/>
      <c r="C1180" s="8"/>
      <c r="D1180" s="8"/>
    </row>
    <row r="1181" spans="1:4" ht="15.75">
      <c r="A1181" s="8"/>
      <c r="B1181" s="9"/>
      <c r="C1181" s="8"/>
      <c r="D1181" s="8"/>
    </row>
    <row r="1182" spans="1:4" ht="15.75">
      <c r="A1182" s="8"/>
      <c r="B1182" s="9"/>
      <c r="C1182" s="8"/>
      <c r="D1182" s="8"/>
    </row>
    <row r="1183" spans="1:4" ht="15.75">
      <c r="A1183" s="8"/>
      <c r="B1183" s="9"/>
      <c r="C1183" s="8"/>
      <c r="D1183" s="8"/>
    </row>
    <row r="1184" spans="1:4" ht="15.75">
      <c r="A1184" s="8"/>
      <c r="B1184" s="9"/>
      <c r="C1184" s="8"/>
      <c r="D1184" s="8"/>
    </row>
    <row r="1185" spans="1:4" ht="15.75">
      <c r="A1185" s="8"/>
      <c r="B1185" s="9"/>
      <c r="C1185" s="8"/>
      <c r="D1185" s="8"/>
    </row>
    <row r="1186" spans="1:4" ht="15.75">
      <c r="A1186" s="8"/>
      <c r="B1186" s="9"/>
      <c r="C1186" s="8"/>
      <c r="D1186" s="8"/>
    </row>
    <row r="1187" spans="1:4" ht="15.75">
      <c r="A1187" s="8"/>
      <c r="B1187" s="9"/>
      <c r="C1187" s="8"/>
      <c r="D1187" s="8"/>
    </row>
    <row r="1188" spans="1:4" ht="15.75">
      <c r="A1188" s="8"/>
      <c r="B1188" s="9"/>
      <c r="C1188" s="8"/>
      <c r="D1188" s="8"/>
    </row>
    <row r="1189" spans="1:4" ht="15.75">
      <c r="A1189" s="8"/>
      <c r="B1189" s="9"/>
      <c r="C1189" s="8"/>
      <c r="D1189" s="8"/>
    </row>
    <row r="1190" spans="1:4" ht="15.75">
      <c r="A1190" s="8"/>
      <c r="B1190" s="9"/>
      <c r="C1190" s="8"/>
      <c r="D1190" s="8"/>
    </row>
    <row r="1191" spans="1:4" ht="15.75">
      <c r="A1191" s="8"/>
      <c r="B1191" s="9"/>
      <c r="C1191" s="8"/>
      <c r="D1191" s="8"/>
    </row>
    <row r="1192" spans="1:4" ht="15.75">
      <c r="A1192" s="8"/>
      <c r="B1192" s="9"/>
      <c r="C1192" s="8"/>
      <c r="D1192" s="8"/>
    </row>
    <row r="1193" spans="1:4" ht="15.75">
      <c r="A1193" s="8"/>
      <c r="B1193" s="9"/>
      <c r="C1193" s="8"/>
      <c r="D1193" s="8"/>
    </row>
    <row r="1194" spans="1:4" ht="15.75">
      <c r="A1194" s="8"/>
      <c r="B1194" s="9"/>
      <c r="C1194" s="8"/>
      <c r="D1194" s="8"/>
    </row>
    <row r="1195" spans="1:4" ht="15.75">
      <c r="A1195" s="8"/>
      <c r="B1195" s="9"/>
      <c r="C1195" s="8"/>
      <c r="D1195" s="8"/>
    </row>
    <row r="1196" spans="1:4" ht="15.75">
      <c r="A1196" s="8"/>
      <c r="B1196" s="9"/>
      <c r="C1196" s="8"/>
      <c r="D1196" s="8"/>
    </row>
    <row r="1197" spans="1:4" ht="15.75">
      <c r="A1197" s="8"/>
      <c r="B1197" s="9"/>
      <c r="C1197" s="8"/>
      <c r="D1197" s="8"/>
    </row>
    <row r="1198" spans="1:4" ht="15.75">
      <c r="A1198" s="8"/>
      <c r="B1198" s="9"/>
      <c r="C1198" s="8"/>
      <c r="D1198" s="8"/>
    </row>
    <row r="1199" spans="1:4" ht="15.75">
      <c r="A1199" s="8"/>
      <c r="B1199" s="9"/>
      <c r="C1199" s="8"/>
      <c r="D1199" s="8"/>
    </row>
    <row r="1200" spans="1:4" ht="15.75">
      <c r="A1200" s="8"/>
      <c r="B1200" s="9"/>
      <c r="C1200" s="8"/>
      <c r="D1200" s="8"/>
    </row>
    <row r="1201" spans="1:4" ht="15.75">
      <c r="A1201" s="8"/>
      <c r="B1201" s="9"/>
      <c r="C1201" s="8"/>
      <c r="D1201" s="8"/>
    </row>
    <row r="1202" spans="1:4" ht="15.75">
      <c r="A1202" s="8"/>
      <c r="B1202" s="9"/>
      <c r="C1202" s="8"/>
      <c r="D1202" s="8"/>
    </row>
    <row r="1203" spans="1:4" ht="15.75">
      <c r="A1203" s="8"/>
      <c r="B1203" s="9"/>
      <c r="C1203" s="8"/>
      <c r="D1203" s="8"/>
    </row>
    <row r="1204" spans="1:4" ht="15.75">
      <c r="A1204" s="8"/>
      <c r="B1204" s="9"/>
      <c r="C1204" s="8"/>
      <c r="D1204" s="8"/>
    </row>
    <row r="1205" spans="1:4" ht="15.75">
      <c r="A1205" s="8"/>
      <c r="B1205" s="9"/>
      <c r="C1205" s="8"/>
      <c r="D1205" s="8"/>
    </row>
    <row r="1206" spans="1:4" ht="15.75">
      <c r="A1206" s="8"/>
      <c r="B1206" s="9"/>
      <c r="C1206" s="8"/>
      <c r="D1206" s="8"/>
    </row>
    <row r="1207" spans="1:4" ht="15.75">
      <c r="A1207" s="8"/>
      <c r="B1207" s="9"/>
      <c r="C1207" s="8"/>
      <c r="D1207" s="8"/>
    </row>
    <row r="1208" spans="1:4" ht="15.75">
      <c r="A1208" s="8"/>
      <c r="B1208" s="9"/>
      <c r="C1208" s="8"/>
      <c r="D1208" s="8"/>
    </row>
    <row r="1209" spans="1:4" ht="15.75">
      <c r="A1209" s="8"/>
      <c r="B1209" s="9"/>
      <c r="C1209" s="8"/>
      <c r="D1209" s="8"/>
    </row>
    <row r="1210" spans="1:4" ht="15.75">
      <c r="A1210" s="8"/>
      <c r="B1210" s="9"/>
      <c r="C1210" s="8"/>
      <c r="D1210" s="8"/>
    </row>
    <row r="1211" spans="1:4" ht="15.75">
      <c r="A1211" s="8"/>
      <c r="B1211" s="9"/>
      <c r="C1211" s="8"/>
      <c r="D1211" s="8"/>
    </row>
    <row r="1212" spans="1:4" ht="15.75">
      <c r="A1212" s="8"/>
      <c r="B1212" s="9"/>
      <c r="C1212" s="8"/>
      <c r="D1212" s="8"/>
    </row>
    <row r="1213" spans="1:4" ht="15.75">
      <c r="A1213" s="8"/>
      <c r="B1213" s="9"/>
      <c r="C1213" s="8"/>
      <c r="D1213" s="8"/>
    </row>
    <row r="1214" spans="1:4" ht="15.75">
      <c r="A1214" s="8"/>
      <c r="B1214" s="9"/>
      <c r="C1214" s="8"/>
      <c r="D1214" s="8"/>
    </row>
    <row r="1215" spans="1:4" ht="15.75">
      <c r="A1215" s="8"/>
      <c r="B1215" s="9"/>
      <c r="C1215" s="8"/>
      <c r="D1215" s="8"/>
    </row>
    <row r="1216" spans="1:4" ht="15.75">
      <c r="A1216" s="8"/>
      <c r="B1216" s="9"/>
      <c r="C1216" s="8"/>
      <c r="D1216" s="8"/>
    </row>
    <row r="1217" spans="1:4" ht="15.75">
      <c r="A1217" s="8"/>
      <c r="B1217" s="9"/>
      <c r="C1217" s="8"/>
      <c r="D1217" s="8"/>
    </row>
    <row r="1218" spans="1:4" ht="15.75">
      <c r="A1218" s="8"/>
      <c r="B1218" s="9"/>
      <c r="C1218" s="8"/>
      <c r="D1218" s="8"/>
    </row>
    <row r="1219" spans="1:4" ht="15.75">
      <c r="A1219" s="8"/>
      <c r="B1219" s="9"/>
      <c r="C1219" s="8"/>
      <c r="D1219" s="8"/>
    </row>
    <row r="1220" spans="1:4" ht="15.75">
      <c r="A1220" s="8"/>
      <c r="B1220" s="9"/>
      <c r="C1220" s="8"/>
      <c r="D1220" s="8"/>
    </row>
    <row r="1221" spans="1:4" ht="15.75">
      <c r="A1221" s="8"/>
      <c r="B1221" s="9"/>
      <c r="C1221" s="8"/>
      <c r="D1221" s="8"/>
    </row>
    <row r="1222" spans="1:4" ht="15.75">
      <c r="A1222" s="8"/>
      <c r="B1222" s="9"/>
      <c r="C1222" s="8"/>
      <c r="D1222" s="8"/>
    </row>
    <row r="1223" spans="1:4" ht="15.75">
      <c r="A1223" s="8"/>
      <c r="B1223" s="9"/>
      <c r="C1223" s="8"/>
      <c r="D1223" s="8"/>
    </row>
    <row r="1224" spans="1:4" ht="15.75">
      <c r="A1224" s="8"/>
      <c r="B1224" s="9"/>
      <c r="C1224" s="8"/>
      <c r="D1224" s="8"/>
    </row>
    <row r="1225" spans="1:4" ht="15.75">
      <c r="A1225" s="8"/>
      <c r="B1225" s="9"/>
      <c r="C1225" s="8"/>
      <c r="D1225" s="8"/>
    </row>
    <row r="1226" spans="1:4" ht="15.75">
      <c r="A1226" s="8"/>
      <c r="B1226" s="9"/>
      <c r="C1226" s="8"/>
      <c r="D1226" s="8"/>
    </row>
    <row r="1227" spans="1:4" ht="15.75">
      <c r="A1227" s="8"/>
      <c r="B1227" s="9"/>
      <c r="C1227" s="8"/>
      <c r="D1227" s="8"/>
    </row>
    <row r="1228" spans="1:4" ht="15.75">
      <c r="A1228" s="8"/>
      <c r="B1228" s="9"/>
      <c r="C1228" s="8"/>
      <c r="D1228" s="8"/>
    </row>
    <row r="1229" spans="1:4" ht="15.75">
      <c r="A1229" s="8"/>
      <c r="B1229" s="9"/>
      <c r="C1229" s="8"/>
      <c r="D1229" s="8"/>
    </row>
    <row r="1230" spans="1:4" ht="15.75">
      <c r="A1230" s="8"/>
      <c r="B1230" s="9"/>
      <c r="C1230" s="8"/>
      <c r="D1230" s="8"/>
    </row>
    <row r="1231" spans="1:4" ht="15.75">
      <c r="A1231" s="8"/>
      <c r="B1231" s="9"/>
      <c r="C1231" s="8"/>
      <c r="D1231" s="8"/>
    </row>
    <row r="1232" spans="1:4" ht="15.75">
      <c r="A1232" s="8"/>
      <c r="B1232" s="9"/>
      <c r="C1232" s="8"/>
      <c r="D1232" s="8"/>
    </row>
    <row r="1233" spans="1:4" ht="15.75">
      <c r="A1233" s="8"/>
      <c r="B1233" s="9"/>
      <c r="C1233" s="8"/>
      <c r="D1233" s="8"/>
    </row>
    <row r="1234" spans="1:4" ht="15.75">
      <c r="A1234" s="8"/>
      <c r="B1234" s="9"/>
      <c r="C1234" s="8"/>
      <c r="D1234" s="8"/>
    </row>
    <row r="1235" spans="1:4" ht="15.75">
      <c r="A1235" s="8"/>
      <c r="B1235" s="9"/>
      <c r="C1235" s="8"/>
      <c r="D1235" s="8"/>
    </row>
    <row r="1236" spans="1:4" ht="15.75">
      <c r="A1236" s="8"/>
      <c r="B1236" s="9"/>
      <c r="C1236" s="8"/>
      <c r="D1236" s="8"/>
    </row>
    <row r="1237" spans="1:4" ht="15.75">
      <c r="A1237" s="8"/>
      <c r="B1237" s="9"/>
      <c r="C1237" s="8"/>
      <c r="D1237" s="8"/>
    </row>
    <row r="1238" spans="1:4" ht="15.75">
      <c r="A1238" s="8"/>
      <c r="B1238" s="9"/>
      <c r="C1238" s="8"/>
      <c r="D1238" s="8"/>
    </row>
    <row r="1239" spans="1:4" ht="15.75">
      <c r="A1239" s="8"/>
      <c r="B1239" s="9"/>
      <c r="C1239" s="8"/>
      <c r="D1239" s="8"/>
    </row>
    <row r="1240" spans="1:4" ht="15.75">
      <c r="A1240" s="8"/>
      <c r="B1240" s="9"/>
      <c r="C1240" s="8"/>
      <c r="D1240" s="8"/>
    </row>
    <row r="1241" spans="1:4" ht="15.75">
      <c r="A1241" s="8"/>
      <c r="B1241" s="9"/>
      <c r="C1241" s="8"/>
      <c r="D1241" s="8"/>
    </row>
    <row r="1242" spans="1:4" ht="15.75">
      <c r="A1242" s="8"/>
      <c r="B1242" s="9"/>
      <c r="C1242" s="8"/>
      <c r="D1242" s="8"/>
    </row>
    <row r="1243" spans="1:4" ht="15.75">
      <c r="A1243" s="8"/>
      <c r="B1243" s="9"/>
      <c r="C1243" s="8"/>
      <c r="D1243" s="8"/>
    </row>
    <row r="1244" spans="1:4" ht="15.75">
      <c r="A1244" s="8"/>
      <c r="B1244" s="9"/>
      <c r="C1244" s="8"/>
      <c r="D1244" s="8"/>
    </row>
    <row r="1245" spans="1:4" ht="15.75">
      <c r="A1245" s="8"/>
      <c r="B1245" s="9"/>
      <c r="C1245" s="8"/>
      <c r="D1245" s="8"/>
    </row>
    <row r="1246" spans="1:4" ht="15.75">
      <c r="A1246" s="8"/>
      <c r="B1246" s="9"/>
      <c r="C1246" s="8"/>
      <c r="D1246" s="8"/>
    </row>
    <row r="1247" spans="1:4" ht="15.75">
      <c r="A1247" s="8"/>
      <c r="B1247" s="9"/>
      <c r="C1247" s="8"/>
      <c r="D1247" s="8"/>
    </row>
    <row r="1248" spans="1:4" ht="15.75">
      <c r="A1248" s="8"/>
      <c r="B1248" s="9"/>
      <c r="C1248" s="8"/>
      <c r="D1248" s="8"/>
    </row>
    <row r="1249" spans="1:4" ht="15.75">
      <c r="A1249" s="8"/>
      <c r="B1249" s="9"/>
      <c r="C1249" s="8"/>
      <c r="D1249" s="8"/>
    </row>
    <row r="1250" spans="1:4" ht="15.75">
      <c r="A1250" s="8"/>
      <c r="B1250" s="9"/>
      <c r="C1250" s="8"/>
      <c r="D1250" s="8"/>
    </row>
    <row r="1251" spans="1:4" ht="15.75">
      <c r="A1251" s="8"/>
      <c r="B1251" s="9"/>
      <c r="C1251" s="8"/>
      <c r="D1251" s="8"/>
    </row>
    <row r="1252" spans="1:4" ht="15.75">
      <c r="A1252" s="8"/>
      <c r="B1252" s="9"/>
      <c r="C1252" s="8"/>
      <c r="D1252" s="8"/>
    </row>
    <row r="1253" spans="1:4" ht="15.75">
      <c r="A1253" s="8"/>
      <c r="B1253" s="9"/>
      <c r="C1253" s="8"/>
      <c r="D1253" s="8"/>
    </row>
    <row r="1254" spans="1:4" ht="15.75">
      <c r="A1254" s="8"/>
      <c r="B1254" s="9"/>
      <c r="C1254" s="8"/>
      <c r="D1254" s="8"/>
    </row>
    <row r="1255" spans="1:4" ht="15.75">
      <c r="A1255" s="8"/>
      <c r="B1255" s="9"/>
      <c r="C1255" s="8"/>
      <c r="D1255" s="8"/>
    </row>
    <row r="1256" spans="1:4" ht="15.75">
      <c r="A1256" s="8"/>
      <c r="B1256" s="9"/>
      <c r="C1256" s="8"/>
      <c r="D1256" s="8"/>
    </row>
    <row r="1257" spans="1:4" ht="15.75">
      <c r="A1257" s="8"/>
      <c r="B1257" s="9"/>
      <c r="C1257" s="8"/>
      <c r="D1257" s="8"/>
    </row>
    <row r="1258" spans="1:4" ht="15.75">
      <c r="A1258" s="8"/>
      <c r="B1258" s="9"/>
      <c r="C1258" s="8"/>
      <c r="D1258" s="8"/>
    </row>
    <row r="1259" spans="1:4" ht="15.75">
      <c r="A1259" s="8"/>
      <c r="B1259" s="9"/>
      <c r="C1259" s="8"/>
      <c r="D1259" s="8"/>
    </row>
    <row r="1260" spans="1:4" ht="15.75">
      <c r="A1260" s="8"/>
      <c r="B1260" s="9"/>
      <c r="C1260" s="8"/>
      <c r="D1260" s="8"/>
    </row>
    <row r="1261" spans="1:4" ht="15.75">
      <c r="A1261" s="8"/>
      <c r="B1261" s="9"/>
      <c r="C1261" s="8"/>
      <c r="D1261" s="8"/>
    </row>
    <row r="1262" spans="1:4" ht="15.75">
      <c r="A1262" s="8"/>
      <c r="B1262" s="9"/>
      <c r="C1262" s="8"/>
      <c r="D1262" s="8"/>
    </row>
    <row r="1263" spans="1:4" ht="15.75">
      <c r="A1263" s="8"/>
      <c r="B1263" s="9"/>
      <c r="C1263" s="8"/>
      <c r="D1263" s="8"/>
    </row>
    <row r="1264" spans="1:4" ht="15.75">
      <c r="A1264" s="8"/>
      <c r="B1264" s="9"/>
      <c r="C1264" s="8"/>
      <c r="D1264" s="8"/>
    </row>
    <row r="1265" spans="1:4" ht="15.75">
      <c r="A1265" s="8"/>
      <c r="B1265" s="9"/>
      <c r="C1265" s="8"/>
      <c r="D1265" s="8"/>
    </row>
    <row r="1266" spans="1:4" ht="15.75">
      <c r="A1266" s="8"/>
      <c r="B1266" s="9"/>
      <c r="C1266" s="8"/>
      <c r="D1266" s="8"/>
    </row>
    <row r="1267" spans="1:4" ht="15.75">
      <c r="A1267" s="8"/>
      <c r="B1267" s="9"/>
      <c r="C1267" s="8"/>
      <c r="D1267" s="8"/>
    </row>
    <row r="1268" spans="1:4" ht="15.75">
      <c r="A1268" s="8"/>
      <c r="B1268" s="9"/>
      <c r="C1268" s="8"/>
      <c r="D1268" s="8"/>
    </row>
    <row r="1269" spans="1:4" ht="15.75">
      <c r="A1269" s="8"/>
      <c r="B1269" s="9"/>
      <c r="C1269" s="8"/>
      <c r="D1269" s="8"/>
    </row>
    <row r="1270" spans="1:4" ht="15.75">
      <c r="A1270" s="8"/>
      <c r="B1270" s="9"/>
      <c r="C1270" s="8"/>
      <c r="D1270" s="8"/>
    </row>
    <row r="1271" spans="1:4" ht="15.75">
      <c r="A1271" s="8"/>
      <c r="B1271" s="9"/>
      <c r="C1271" s="8"/>
      <c r="D1271" s="8"/>
    </row>
    <row r="1272" spans="1:4" ht="15.75">
      <c r="A1272" s="8"/>
      <c r="B1272" s="9"/>
      <c r="C1272" s="8"/>
      <c r="D1272" s="8"/>
    </row>
    <row r="1273" spans="1:4" ht="15.75">
      <c r="A1273" s="8"/>
      <c r="B1273" s="9"/>
      <c r="C1273" s="8"/>
      <c r="D1273" s="8"/>
    </row>
    <row r="1274" spans="1:4" ht="15.75">
      <c r="A1274" s="8"/>
      <c r="B1274" s="9"/>
      <c r="C1274" s="8"/>
      <c r="D1274" s="8"/>
    </row>
    <row r="1275" spans="1:4" ht="15.75">
      <c r="A1275" s="8"/>
      <c r="B1275" s="9"/>
      <c r="C1275" s="8"/>
      <c r="D1275" s="8"/>
    </row>
    <row r="1276" spans="1:4" ht="15.75">
      <c r="A1276" s="8"/>
      <c r="B1276" s="9"/>
      <c r="C1276" s="8"/>
      <c r="D1276" s="8"/>
    </row>
    <row r="1277" spans="1:4" ht="15.75">
      <c r="A1277" s="8"/>
      <c r="B1277" s="9"/>
      <c r="C1277" s="8"/>
      <c r="D1277" s="8"/>
    </row>
    <row r="1278" spans="1:4" ht="15.75">
      <c r="A1278" s="8"/>
      <c r="B1278" s="9"/>
      <c r="C1278" s="8"/>
      <c r="D1278" s="8"/>
    </row>
    <row r="1279" spans="1:4" ht="15.75">
      <c r="A1279" s="8"/>
      <c r="B1279" s="9"/>
      <c r="C1279" s="8"/>
      <c r="D1279" s="8"/>
    </row>
    <row r="1280" spans="1:4" ht="15.75">
      <c r="A1280" s="8"/>
      <c r="B1280" s="9"/>
      <c r="C1280" s="8"/>
      <c r="D1280" s="8"/>
    </row>
    <row r="1281" spans="1:4" ht="15.75">
      <c r="A1281" s="8"/>
      <c r="B1281" s="9"/>
      <c r="C1281" s="8"/>
      <c r="D1281" s="8"/>
    </row>
    <row r="1282" spans="1:3" ht="15.75">
      <c r="A1282" s="8"/>
      <c r="B1282" s="9"/>
      <c r="C1282" s="8"/>
    </row>
    <row r="1283" spans="1:3" ht="15.75">
      <c r="A1283" s="8"/>
      <c r="B1283" s="9"/>
      <c r="C1283" s="8"/>
    </row>
    <row r="1284" spans="1:3" ht="15.75">
      <c r="A1284" s="8"/>
      <c r="B1284" s="9"/>
      <c r="C1284" s="8"/>
    </row>
    <row r="1285" spans="1:3" ht="15.75">
      <c r="A1285" s="8"/>
      <c r="B1285" s="9"/>
      <c r="C1285" s="8"/>
    </row>
    <row r="1286" spans="1:3" ht="15.75">
      <c r="A1286" s="8"/>
      <c r="B1286" s="9"/>
      <c r="C1286" s="8"/>
    </row>
    <row r="1287" spans="1:3" ht="15.75">
      <c r="A1287" s="8"/>
      <c r="B1287" s="9"/>
      <c r="C1287" s="8"/>
    </row>
    <row r="1288" spans="1:3" ht="15.75">
      <c r="A1288" s="8"/>
      <c r="B1288" s="9"/>
      <c r="C1288" s="8"/>
    </row>
    <row r="1289" spans="1:3" ht="15.75">
      <c r="A1289" s="8"/>
      <c r="B1289" s="9"/>
      <c r="C1289" s="8"/>
    </row>
    <row r="1290" spans="1:3" ht="15.75">
      <c r="A1290" s="8"/>
      <c r="B1290" s="9"/>
      <c r="C1290" s="8"/>
    </row>
    <row r="1291" spans="1:3" ht="15.75">
      <c r="A1291" s="8"/>
      <c r="B1291" s="9"/>
      <c r="C1291" s="8"/>
    </row>
    <row r="1292" spans="1:3" ht="15.75">
      <c r="A1292" s="8"/>
      <c r="B1292" s="9"/>
      <c r="C1292" s="8"/>
    </row>
    <row r="1293" spans="1:3" ht="15.75">
      <c r="A1293" s="8"/>
      <c r="B1293" s="9"/>
      <c r="C1293" s="8"/>
    </row>
    <row r="1294" spans="1:3" ht="15.75">
      <c r="A1294" s="8"/>
      <c r="B1294" s="9"/>
      <c r="C1294" s="8"/>
    </row>
    <row r="1295" spans="1:3" ht="15.75">
      <c r="A1295" s="8"/>
      <c r="B1295" s="9"/>
      <c r="C1295" s="8"/>
    </row>
    <row r="1296" spans="1:3" ht="15.75">
      <c r="A1296" s="8"/>
      <c r="B1296" s="9"/>
      <c r="C1296" s="8"/>
    </row>
    <row r="1297" spans="1:3" ht="15.75">
      <c r="A1297" s="8"/>
      <c r="B1297" s="9"/>
      <c r="C1297" s="8"/>
    </row>
    <row r="1298" spans="1:3" ht="15.75">
      <c r="A1298" s="8"/>
      <c r="B1298" s="9"/>
      <c r="C1298" s="8"/>
    </row>
    <row r="1299" spans="1:3" ht="15.75">
      <c r="A1299" s="8"/>
      <c r="B1299" s="9"/>
      <c r="C1299" s="8"/>
    </row>
    <row r="1300" spans="1:3" ht="15.75">
      <c r="A1300" s="8"/>
      <c r="B1300" s="9"/>
      <c r="C1300" s="8"/>
    </row>
    <row r="1301" spans="1:3" ht="15.75">
      <c r="A1301" s="8"/>
      <c r="B1301" s="9"/>
      <c r="C1301" s="8"/>
    </row>
    <row r="1302" spans="1:3" ht="15.75">
      <c r="A1302" s="8"/>
      <c r="B1302" s="9"/>
      <c r="C1302" s="8"/>
    </row>
    <row r="1303" spans="1:3" ht="15.75">
      <c r="A1303" s="8"/>
      <c r="B1303" s="9"/>
      <c r="C1303" s="8"/>
    </row>
    <row r="1304" spans="1:3" ht="15.75">
      <c r="A1304" s="8"/>
      <c r="B1304" s="9"/>
      <c r="C1304" s="8"/>
    </row>
    <row r="1305" spans="1:3" ht="15.75">
      <c r="A1305" s="8"/>
      <c r="B1305" s="9"/>
      <c r="C1305" s="8"/>
    </row>
    <row r="1306" spans="1:3" ht="15.75">
      <c r="A1306" s="8"/>
      <c r="B1306" s="9"/>
      <c r="C1306" s="8"/>
    </row>
    <row r="1307" spans="1:3" ht="15.75">
      <c r="A1307" s="8"/>
      <c r="B1307" s="9"/>
      <c r="C1307" s="8"/>
    </row>
    <row r="1308" spans="1:3" ht="15.75">
      <c r="A1308" s="8"/>
      <c r="B1308" s="9"/>
      <c r="C1308" s="8"/>
    </row>
    <row r="1309" spans="1:3" ht="15.75">
      <c r="A1309" s="8"/>
      <c r="B1309" s="9"/>
      <c r="C1309" s="8"/>
    </row>
    <row r="1310" spans="1:3" ht="15.75">
      <c r="A1310" s="8"/>
      <c r="B1310" s="9"/>
      <c r="C1310" s="8"/>
    </row>
    <row r="1311" spans="1:3" ht="15.75">
      <c r="A1311" s="8"/>
      <c r="B1311" s="9"/>
      <c r="C1311" s="8"/>
    </row>
    <row r="1312" spans="1:3" ht="15.75">
      <c r="A1312" s="8"/>
      <c r="B1312" s="9"/>
      <c r="C1312" s="8"/>
    </row>
    <row r="1313" spans="1:3" ht="15.75">
      <c r="A1313" s="8"/>
      <c r="B1313" s="9"/>
      <c r="C1313" s="8"/>
    </row>
    <row r="1314" spans="1:3" ht="15.75">
      <c r="A1314" s="8"/>
      <c r="B1314" s="9"/>
      <c r="C1314" s="8"/>
    </row>
    <row r="1315" spans="1:3" ht="15.75">
      <c r="A1315" s="8"/>
      <c r="B1315" s="9"/>
      <c r="C1315" s="8"/>
    </row>
    <row r="1316" spans="1:3" ht="15.75">
      <c r="A1316" s="8"/>
      <c r="B1316" s="9"/>
      <c r="C1316" s="8"/>
    </row>
    <row r="1317" spans="1:3" ht="15.75">
      <c r="A1317" s="8"/>
      <c r="B1317" s="9"/>
      <c r="C1317" s="8"/>
    </row>
    <row r="1318" spans="1:3" ht="15.75">
      <c r="A1318" s="8"/>
      <c r="B1318" s="9"/>
      <c r="C1318" s="8"/>
    </row>
    <row r="1319" spans="1:3" ht="15.75">
      <c r="A1319" s="8"/>
      <c r="B1319" s="9"/>
      <c r="C1319" s="8"/>
    </row>
    <row r="1320" spans="1:3" ht="15.75">
      <c r="A1320" s="8"/>
      <c r="B1320" s="9"/>
      <c r="C1320" s="8"/>
    </row>
    <row r="1321" spans="1:3" ht="15.75">
      <c r="A1321" s="8"/>
      <c r="B1321" s="9"/>
      <c r="C1321" s="8"/>
    </row>
    <row r="1322" spans="1:3" ht="15.75">
      <c r="A1322" s="8"/>
      <c r="B1322" s="9"/>
      <c r="C1322" s="8"/>
    </row>
    <row r="1323" spans="1:3" ht="15.75">
      <c r="A1323" s="8"/>
      <c r="B1323" s="9"/>
      <c r="C1323" s="8"/>
    </row>
    <row r="1324" spans="1:3" ht="15.75">
      <c r="A1324" s="8"/>
      <c r="B1324" s="9"/>
      <c r="C1324" s="8"/>
    </row>
    <row r="1325" spans="1:3" ht="15.75">
      <c r="A1325" s="8"/>
      <c r="B1325" s="9"/>
      <c r="C1325" s="8"/>
    </row>
    <row r="1326" spans="1:3" ht="15.75">
      <c r="A1326" s="8"/>
      <c r="B1326" s="9"/>
      <c r="C1326" s="8"/>
    </row>
    <row r="1327" spans="1:3" ht="15.75">
      <c r="A1327" s="8"/>
      <c r="B1327" s="9"/>
      <c r="C1327" s="8"/>
    </row>
    <row r="1328" spans="1:3" ht="15.75">
      <c r="A1328" s="8"/>
      <c r="B1328" s="9"/>
      <c r="C1328" s="8"/>
    </row>
    <row r="1329" spans="1:3" ht="15.75">
      <c r="A1329" s="8"/>
      <c r="B1329" s="9"/>
      <c r="C1329" s="8"/>
    </row>
    <row r="1330" spans="1:3" ht="15.75">
      <c r="A1330" s="8"/>
      <c r="B1330" s="9"/>
      <c r="C1330" s="8"/>
    </row>
    <row r="1331" spans="1:3" ht="15.75">
      <c r="A1331" s="8"/>
      <c r="B1331" s="9"/>
      <c r="C1331" s="8"/>
    </row>
    <row r="1332" spans="1:3" ht="15.75">
      <c r="A1332" s="8"/>
      <c r="B1332" s="9"/>
      <c r="C1332" s="8"/>
    </row>
    <row r="1333" spans="1:3" ht="15.75">
      <c r="A1333" s="8"/>
      <c r="B1333" s="9"/>
      <c r="C1333" s="8"/>
    </row>
    <row r="1334" spans="1:3" ht="15.75">
      <c r="A1334" s="8"/>
      <c r="B1334" s="9"/>
      <c r="C1334" s="8"/>
    </row>
    <row r="1335" spans="1:3" ht="15.75">
      <c r="A1335" s="8"/>
      <c r="B1335" s="9"/>
      <c r="C1335" s="8"/>
    </row>
    <row r="1336" spans="1:3" ht="15.75">
      <c r="A1336" s="8"/>
      <c r="B1336" s="9"/>
      <c r="C1336" s="8"/>
    </row>
    <row r="1337" spans="1:3" ht="15.75">
      <c r="A1337" s="8"/>
      <c r="B1337" s="9"/>
      <c r="C1337" s="8"/>
    </row>
    <row r="1338" spans="1:3" ht="15.75">
      <c r="A1338" s="8"/>
      <c r="B1338" s="9"/>
      <c r="C1338" s="8"/>
    </row>
    <row r="1339" spans="1:3" ht="15.75">
      <c r="A1339" s="8"/>
      <c r="B1339" s="9"/>
      <c r="C1339" s="8"/>
    </row>
    <row r="1340" spans="1:3" ht="15.75">
      <c r="A1340" s="8"/>
      <c r="B1340" s="9"/>
      <c r="C1340" s="8"/>
    </row>
    <row r="1341" spans="1:3" ht="15.75">
      <c r="A1341" s="8"/>
      <c r="B1341" s="9"/>
      <c r="C1341" s="8"/>
    </row>
    <row r="1342" spans="1:3" ht="15.75">
      <c r="A1342" s="8"/>
      <c r="B1342" s="9"/>
      <c r="C1342" s="8"/>
    </row>
    <row r="1343" spans="1:3" ht="15.75">
      <c r="A1343" s="8"/>
      <c r="B1343" s="9"/>
      <c r="C1343" s="8"/>
    </row>
    <row r="1344" spans="1:3" ht="15.75">
      <c r="A1344" s="8"/>
      <c r="B1344" s="9"/>
      <c r="C1344" s="8"/>
    </row>
    <row r="1345" spans="1:3" ht="15.75">
      <c r="A1345" s="8"/>
      <c r="B1345" s="9"/>
      <c r="C1345" s="8"/>
    </row>
    <row r="1346" spans="1:3" ht="15.75">
      <c r="A1346" s="8"/>
      <c r="B1346" s="9"/>
      <c r="C1346" s="8"/>
    </row>
    <row r="1347" spans="1:3" ht="15.75">
      <c r="A1347" s="8"/>
      <c r="B1347" s="9"/>
      <c r="C1347" s="8"/>
    </row>
    <row r="1348" spans="1:3" ht="15.75">
      <c r="A1348" s="8"/>
      <c r="B1348" s="9"/>
      <c r="C1348" s="8"/>
    </row>
    <row r="1349" spans="1:3" ht="15.75">
      <c r="A1349" s="8"/>
      <c r="B1349" s="9"/>
      <c r="C1349" s="8"/>
    </row>
    <row r="1350" spans="1:3" ht="15.75">
      <c r="A1350" s="8"/>
      <c r="B1350" s="9"/>
      <c r="C1350" s="8"/>
    </row>
    <row r="1351" spans="1:3" ht="15.75">
      <c r="A1351" s="8"/>
      <c r="B1351" s="9"/>
      <c r="C1351" s="8"/>
    </row>
    <row r="1352" spans="1:3" ht="15.75">
      <c r="A1352" s="8"/>
      <c r="B1352" s="9"/>
      <c r="C1352" s="8"/>
    </row>
    <row r="1353" spans="1:3" ht="15.75">
      <c r="A1353" s="8"/>
      <c r="B1353" s="9"/>
      <c r="C1353" s="8"/>
    </row>
    <row r="1354" spans="1:3" ht="15.75">
      <c r="A1354" s="8"/>
      <c r="B1354" s="9"/>
      <c r="C1354" s="8"/>
    </row>
    <row r="1355" spans="1:3" ht="15.75">
      <c r="A1355" s="8"/>
      <c r="B1355" s="9"/>
      <c r="C1355" s="8"/>
    </row>
    <row r="1356" spans="1:3" ht="15.75">
      <c r="A1356" s="8"/>
      <c r="B1356" s="9"/>
      <c r="C1356" s="8"/>
    </row>
    <row r="1357" spans="1:3" ht="15.75">
      <c r="A1357" s="8"/>
      <c r="B1357" s="9"/>
      <c r="C1357" s="8"/>
    </row>
    <row r="1358" spans="1:3" ht="15.75">
      <c r="A1358" s="8"/>
      <c r="B1358" s="9"/>
      <c r="C1358" s="8"/>
    </row>
    <row r="1359" spans="1:3" ht="15.75">
      <c r="A1359" s="8"/>
      <c r="B1359" s="9"/>
      <c r="C1359" s="8"/>
    </row>
    <row r="1360" spans="1:3" ht="15.75">
      <c r="A1360" s="8"/>
      <c r="B1360" s="9"/>
      <c r="C1360" s="8"/>
    </row>
    <row r="1361" spans="1:3" ht="15.75">
      <c r="A1361" s="8"/>
      <c r="B1361" s="9"/>
      <c r="C1361" s="8"/>
    </row>
    <row r="1362" spans="1:3" ht="15.75">
      <c r="A1362" s="8"/>
      <c r="B1362" s="9"/>
      <c r="C1362" s="8"/>
    </row>
    <row r="1363" spans="1:3" ht="15.75">
      <c r="A1363" s="8"/>
      <c r="B1363" s="9"/>
      <c r="C1363" s="8"/>
    </row>
    <row r="1364" spans="1:3" ht="15.75">
      <c r="A1364" s="8"/>
      <c r="B1364" s="9"/>
      <c r="C1364" s="8"/>
    </row>
    <row r="1365" spans="1:3" ht="15.75">
      <c r="A1365" s="8"/>
      <c r="B1365" s="9"/>
      <c r="C1365" s="8"/>
    </row>
    <row r="1366" spans="1:3" ht="15.75">
      <c r="A1366" s="8"/>
      <c r="B1366" s="9"/>
      <c r="C1366" s="8"/>
    </row>
    <row r="1367" spans="1:3" ht="15.75">
      <c r="A1367" s="8"/>
      <c r="B1367" s="9"/>
      <c r="C1367" s="8"/>
    </row>
    <row r="1368" spans="1:3" ht="15.75">
      <c r="A1368" s="8"/>
      <c r="B1368" s="9"/>
      <c r="C1368" s="8"/>
    </row>
    <row r="1369" spans="1:3" ht="15.75">
      <c r="A1369" s="8"/>
      <c r="B1369" s="9"/>
      <c r="C1369" s="8"/>
    </row>
    <row r="1370" spans="1:3" ht="15.75">
      <c r="A1370" s="8"/>
      <c r="B1370" s="9"/>
      <c r="C1370" s="8"/>
    </row>
    <row r="1371" spans="1:3" ht="15.75">
      <c r="A1371" s="8"/>
      <c r="B1371" s="9"/>
      <c r="C1371" s="8"/>
    </row>
    <row r="1372" spans="1:3" ht="15.75">
      <c r="A1372" s="8"/>
      <c r="B1372" s="9"/>
      <c r="C1372" s="8"/>
    </row>
    <row r="1373" spans="1:3" ht="15.75">
      <c r="A1373" s="8"/>
      <c r="B1373" s="9"/>
      <c r="C1373" s="8"/>
    </row>
    <row r="1374" spans="1:3" ht="15.75">
      <c r="A1374" s="8"/>
      <c r="B1374" s="9"/>
      <c r="C1374" s="8"/>
    </row>
    <row r="1375" spans="1:3" ht="15.75">
      <c r="A1375" s="8"/>
      <c r="B1375" s="9"/>
      <c r="C1375" s="8"/>
    </row>
    <row r="1376" spans="1:3" ht="15.75">
      <c r="A1376" s="8"/>
      <c r="B1376" s="9"/>
      <c r="C1376" s="8"/>
    </row>
    <row r="1377" spans="1:3" ht="15.75">
      <c r="A1377" s="8"/>
      <c r="B1377" s="9"/>
      <c r="C1377" s="8"/>
    </row>
    <row r="1378" spans="1:3" ht="15.75">
      <c r="A1378" s="8"/>
      <c r="B1378" s="9"/>
      <c r="C1378" s="8"/>
    </row>
    <row r="1379" spans="1:3" ht="15.75">
      <c r="A1379" s="8"/>
      <c r="B1379" s="9"/>
      <c r="C1379" s="8"/>
    </row>
    <row r="1380" spans="1:3" ht="15.75">
      <c r="A1380" s="8"/>
      <c r="B1380" s="9"/>
      <c r="C1380" s="8"/>
    </row>
    <row r="1381" spans="1:3" ht="15.75">
      <c r="A1381" s="8"/>
      <c r="B1381" s="9"/>
      <c r="C1381" s="8"/>
    </row>
    <row r="1382" spans="1:3" ht="15.75">
      <c r="A1382" s="8"/>
      <c r="B1382" s="9"/>
      <c r="C1382" s="8"/>
    </row>
    <row r="1383" spans="1:3" ht="15.75">
      <c r="A1383" s="8"/>
      <c r="B1383" s="9"/>
      <c r="C1383" s="8"/>
    </row>
    <row r="1384" spans="1:3" ht="15.75">
      <c r="A1384" s="8"/>
      <c r="B1384" s="9"/>
      <c r="C1384" s="8"/>
    </row>
    <row r="1385" spans="1:3" ht="15.75">
      <c r="A1385" s="8"/>
      <c r="B1385" s="9"/>
      <c r="C1385" s="8"/>
    </row>
    <row r="1386" spans="1:3" ht="15.75">
      <c r="A1386" s="8"/>
      <c r="B1386" s="9"/>
      <c r="C1386" s="8"/>
    </row>
    <row r="1387" spans="1:3" ht="15.75">
      <c r="A1387" s="8"/>
      <c r="B1387" s="9"/>
      <c r="C1387" s="8"/>
    </row>
    <row r="1388" spans="1:3" ht="15.75">
      <c r="A1388" s="8"/>
      <c r="B1388" s="9"/>
      <c r="C1388" s="8"/>
    </row>
    <row r="1389" spans="1:3" ht="15.75">
      <c r="A1389" s="8"/>
      <c r="B1389" s="9"/>
      <c r="C1389" s="8"/>
    </row>
    <row r="1390" spans="1:3" ht="15.75">
      <c r="A1390" s="8"/>
      <c r="B1390" s="9"/>
      <c r="C1390" s="8"/>
    </row>
    <row r="1391" spans="1:3" ht="15.75">
      <c r="A1391" s="8"/>
      <c r="B1391" s="9"/>
      <c r="C1391" s="8"/>
    </row>
    <row r="1392" spans="1:3" ht="15.75">
      <c r="A1392" s="8"/>
      <c r="B1392" s="9"/>
      <c r="C1392" s="8"/>
    </row>
    <row r="1393" spans="1:3" ht="15.75">
      <c r="A1393" s="8"/>
      <c r="B1393" s="9"/>
      <c r="C1393" s="8"/>
    </row>
    <row r="1394" spans="1:3" ht="15.75">
      <c r="A1394" s="8"/>
      <c r="B1394" s="9"/>
      <c r="C1394" s="8"/>
    </row>
    <row r="1395" spans="1:3" ht="15.75">
      <c r="A1395" s="8"/>
      <c r="B1395" s="9"/>
      <c r="C1395" s="8"/>
    </row>
    <row r="1396" spans="1:3" ht="15.75">
      <c r="A1396" s="8"/>
      <c r="B1396" s="9"/>
      <c r="C1396" s="8"/>
    </row>
    <row r="1397" spans="1:3" ht="15.75">
      <c r="A1397" s="8"/>
      <c r="B1397" s="9"/>
      <c r="C1397" s="8"/>
    </row>
    <row r="1398" spans="1:3" ht="15.75">
      <c r="A1398" s="8"/>
      <c r="B1398" s="9"/>
      <c r="C1398" s="8"/>
    </row>
    <row r="1399" spans="1:3" ht="15.75">
      <c r="A1399" s="8"/>
      <c r="B1399" s="9"/>
      <c r="C1399" s="8"/>
    </row>
    <row r="1400" spans="1:3" ht="15.75">
      <c r="A1400" s="8"/>
      <c r="B1400" s="9"/>
      <c r="C1400" s="8"/>
    </row>
    <row r="1401" spans="1:3" ht="15.75">
      <c r="A1401" s="8"/>
      <c r="B1401" s="9"/>
      <c r="C1401" s="8"/>
    </row>
    <row r="1402" spans="1:3" ht="15.75">
      <c r="A1402" s="8"/>
      <c r="B1402" s="9"/>
      <c r="C1402" s="8"/>
    </row>
    <row r="1403" spans="1:3" ht="15.75">
      <c r="A1403" s="8"/>
      <c r="B1403" s="9"/>
      <c r="C1403" s="8"/>
    </row>
    <row r="1404" spans="1:3" ht="15.75">
      <c r="A1404" s="8"/>
      <c r="B1404" s="9"/>
      <c r="C1404" s="8"/>
    </row>
    <row r="1405" spans="1:3" ht="15.75">
      <c r="A1405" s="8"/>
      <c r="B1405" s="9"/>
      <c r="C1405" s="8"/>
    </row>
    <row r="1406" spans="1:3" ht="15.75">
      <c r="A1406" s="8"/>
      <c r="B1406" s="9"/>
      <c r="C1406" s="8"/>
    </row>
    <row r="1407" spans="1:3" ht="15.75">
      <c r="A1407" s="8"/>
      <c r="B1407" s="9"/>
      <c r="C1407" s="8"/>
    </row>
    <row r="1408" spans="1:3" ht="15.75">
      <c r="A1408" s="8"/>
      <c r="B1408" s="9"/>
      <c r="C1408" s="8"/>
    </row>
    <row r="1409" spans="1:3" ht="15.75">
      <c r="A1409" s="8"/>
      <c r="B1409" s="9"/>
      <c r="C1409" s="8"/>
    </row>
    <row r="1410" spans="1:3" ht="15.75">
      <c r="A1410" s="8"/>
      <c r="B1410" s="9"/>
      <c r="C1410" s="8"/>
    </row>
    <row r="1411" spans="1:3" ht="15.75">
      <c r="A1411" s="8"/>
      <c r="B1411" s="9"/>
      <c r="C1411" s="8"/>
    </row>
    <row r="1412" spans="1:3" ht="15.75">
      <c r="A1412" s="8"/>
      <c r="B1412" s="9"/>
      <c r="C1412" s="8"/>
    </row>
    <row r="1413" spans="1:3" ht="15.75">
      <c r="A1413" s="8"/>
      <c r="B1413" s="9"/>
      <c r="C1413" s="8"/>
    </row>
    <row r="1414" spans="1:3" ht="15.75">
      <c r="A1414" s="8"/>
      <c r="B1414" s="9"/>
      <c r="C1414" s="8"/>
    </row>
    <row r="1415" spans="1:3" ht="15.75">
      <c r="A1415" s="8"/>
      <c r="B1415" s="9"/>
      <c r="C1415" s="8"/>
    </row>
    <row r="1416" spans="1:3" ht="15.75">
      <c r="A1416" s="8"/>
      <c r="B1416" s="9"/>
      <c r="C1416" s="8"/>
    </row>
    <row r="1417" spans="1:3" ht="15.75">
      <c r="A1417" s="8"/>
      <c r="B1417" s="9"/>
      <c r="C1417" s="8"/>
    </row>
    <row r="1418" spans="1:3" ht="15.75">
      <c r="A1418" s="8"/>
      <c r="B1418" s="9"/>
      <c r="C1418" s="8"/>
    </row>
    <row r="1419" spans="1:3" ht="15.75">
      <c r="A1419" s="8"/>
      <c r="B1419" s="9"/>
      <c r="C1419" s="8"/>
    </row>
    <row r="1420" spans="1:3" ht="15.75">
      <c r="A1420" s="8"/>
      <c r="B1420" s="9"/>
      <c r="C1420" s="8"/>
    </row>
    <row r="1421" spans="1:3" ht="15.75">
      <c r="A1421" s="8"/>
      <c r="B1421" s="9"/>
      <c r="C1421" s="8"/>
    </row>
    <row r="1422" spans="1:3" ht="15.75">
      <c r="A1422" s="8"/>
      <c r="B1422" s="9"/>
      <c r="C1422" s="8"/>
    </row>
    <row r="1423" spans="1:3" ht="15.75">
      <c r="A1423" s="8"/>
      <c r="B1423" s="9"/>
      <c r="C1423" s="8"/>
    </row>
    <row r="1424" spans="1:3" ht="15.75">
      <c r="A1424" s="8"/>
      <c r="B1424" s="9"/>
      <c r="C1424" s="8"/>
    </row>
    <row r="1425" spans="1:3" ht="15.75">
      <c r="A1425" s="8"/>
      <c r="B1425" s="9"/>
      <c r="C1425" s="8"/>
    </row>
    <row r="1426" spans="1:3" ht="15.75">
      <c r="A1426" s="8"/>
      <c r="B1426" s="9"/>
      <c r="C1426" s="8"/>
    </row>
    <row r="1427" spans="1:3" ht="15.75">
      <c r="A1427" s="8"/>
      <c r="B1427" s="9"/>
      <c r="C1427" s="8"/>
    </row>
    <row r="1428" spans="1:3" ht="15.75">
      <c r="A1428" s="8"/>
      <c r="B1428" s="9"/>
      <c r="C1428" s="8"/>
    </row>
    <row r="1429" spans="1:3" ht="15.75">
      <c r="A1429" s="8"/>
      <c r="B1429" s="9"/>
      <c r="C1429" s="8"/>
    </row>
    <row r="1430" spans="1:3" ht="15.75">
      <c r="A1430" s="8"/>
      <c r="B1430" s="9"/>
      <c r="C1430" s="8"/>
    </row>
    <row r="1431" spans="1:3" ht="15.75">
      <c r="A1431" s="8"/>
      <c r="B1431" s="9"/>
      <c r="C1431" s="8"/>
    </row>
    <row r="1432" spans="1:3" ht="15.75">
      <c r="A1432" s="8"/>
      <c r="B1432" s="9"/>
      <c r="C1432" s="8"/>
    </row>
    <row r="1433" spans="1:3" ht="15.75">
      <c r="A1433" s="8"/>
      <c r="B1433" s="9"/>
      <c r="C1433" s="8"/>
    </row>
    <row r="1434" spans="1:3" ht="15.75">
      <c r="A1434" s="8"/>
      <c r="B1434" s="9"/>
      <c r="C1434" s="8"/>
    </row>
    <row r="1435" spans="1:3" ht="15.75">
      <c r="A1435" s="8"/>
      <c r="B1435" s="9"/>
      <c r="C1435" s="8"/>
    </row>
    <row r="1436" spans="1:3" ht="15.75">
      <c r="A1436" s="8"/>
      <c r="B1436" s="9"/>
      <c r="C1436" s="8"/>
    </row>
    <row r="1437" spans="1:3" ht="15.75">
      <c r="A1437" s="8"/>
      <c r="B1437" s="9"/>
      <c r="C1437" s="8"/>
    </row>
    <row r="1438" spans="1:3" ht="15.75">
      <c r="A1438" s="8"/>
      <c r="B1438" s="9"/>
      <c r="C1438" s="8"/>
    </row>
    <row r="1439" spans="1:3" ht="15.75">
      <c r="A1439" s="8"/>
      <c r="B1439" s="9"/>
      <c r="C1439" s="8"/>
    </row>
    <row r="1440" spans="1:3" ht="15.75">
      <c r="A1440" s="8"/>
      <c r="B1440" s="9"/>
      <c r="C1440" s="8"/>
    </row>
    <row r="1441" spans="1:3" ht="15.75">
      <c r="A1441" s="8"/>
      <c r="B1441" s="9"/>
      <c r="C1441" s="8"/>
    </row>
    <row r="1442" spans="1:3" ht="15.75">
      <c r="A1442" s="8"/>
      <c r="B1442" s="9"/>
      <c r="C1442" s="8"/>
    </row>
    <row r="1443" spans="1:3" ht="15.75">
      <c r="A1443" s="8"/>
      <c r="B1443" s="9"/>
      <c r="C1443" s="8"/>
    </row>
    <row r="1444" spans="1:3" ht="15.75">
      <c r="A1444" s="8"/>
      <c r="B1444" s="9"/>
      <c r="C1444" s="8"/>
    </row>
    <row r="1445" spans="1:3" ht="15.75">
      <c r="A1445" s="8"/>
      <c r="B1445" s="9"/>
      <c r="C1445" s="8"/>
    </row>
    <row r="1446" spans="1:3" ht="15.75">
      <c r="A1446" s="8"/>
      <c r="B1446" s="9"/>
      <c r="C1446" s="8"/>
    </row>
    <row r="1447" spans="1:3" ht="15.75">
      <c r="A1447" s="8"/>
      <c r="B1447" s="9"/>
      <c r="C1447" s="8"/>
    </row>
    <row r="1448" spans="1:3" ht="15.75">
      <c r="A1448" s="8"/>
      <c r="B1448" s="9"/>
      <c r="C1448" s="8"/>
    </row>
    <row r="1449" spans="1:3" ht="15.75">
      <c r="A1449" s="8"/>
      <c r="B1449" s="9"/>
      <c r="C1449" s="8"/>
    </row>
    <row r="1450" spans="1:3" ht="15.75">
      <c r="A1450" s="8"/>
      <c r="B1450" s="9"/>
      <c r="C1450" s="8"/>
    </row>
    <row r="1451" spans="1:3" ht="15.75">
      <c r="A1451" s="8"/>
      <c r="B1451" s="9"/>
      <c r="C1451" s="8"/>
    </row>
    <row r="1452" spans="1:3" ht="15.75">
      <c r="A1452" s="8"/>
      <c r="B1452" s="9"/>
      <c r="C1452" s="8"/>
    </row>
    <row r="1453" spans="1:3" ht="15.75">
      <c r="A1453" s="8"/>
      <c r="B1453" s="9"/>
      <c r="C1453" s="8"/>
    </row>
    <row r="1454" spans="1:3" ht="15.75">
      <c r="A1454" s="8"/>
      <c r="B1454" s="9"/>
      <c r="C1454" s="8"/>
    </row>
    <row r="1455" spans="1:3" ht="15.75">
      <c r="A1455" s="8"/>
      <c r="B1455" s="9"/>
      <c r="C1455" s="8"/>
    </row>
    <row r="1456" spans="1:3" ht="15.75">
      <c r="A1456" s="8"/>
      <c r="B1456" s="9"/>
      <c r="C1456" s="8"/>
    </row>
    <row r="1457" spans="1:3" ht="15.75">
      <c r="A1457" s="8"/>
      <c r="B1457" s="9"/>
      <c r="C1457" s="8"/>
    </row>
    <row r="1458" spans="1:3" ht="15.75">
      <c r="A1458" s="8"/>
      <c r="B1458" s="9"/>
      <c r="C1458" s="8"/>
    </row>
    <row r="1459" spans="1:3" ht="15.75">
      <c r="A1459" s="8"/>
      <c r="B1459" s="9"/>
      <c r="C1459" s="8"/>
    </row>
    <row r="1460" spans="1:3" ht="15.75">
      <c r="A1460" s="8"/>
      <c r="B1460" s="9"/>
      <c r="C1460" s="8"/>
    </row>
    <row r="1461" spans="1:3" ht="15.75">
      <c r="A1461" s="8"/>
      <c r="B1461" s="9"/>
      <c r="C1461" s="8"/>
    </row>
    <row r="1462" spans="1:3" ht="15.75">
      <c r="A1462" s="8"/>
      <c r="B1462" s="9"/>
      <c r="C1462" s="8"/>
    </row>
    <row r="1463" spans="1:3" ht="15.75">
      <c r="A1463" s="8"/>
      <c r="B1463" s="9"/>
      <c r="C1463" s="8"/>
    </row>
    <row r="1464" spans="1:3" ht="15.75">
      <c r="A1464" s="8"/>
      <c r="B1464" s="9"/>
      <c r="C1464" s="8"/>
    </row>
    <row r="1465" spans="1:3" ht="15.75">
      <c r="A1465" s="8"/>
      <c r="B1465" s="9"/>
      <c r="C1465" s="8"/>
    </row>
    <row r="1466" spans="1:3" ht="15.75">
      <c r="A1466" s="8"/>
      <c r="B1466" s="9"/>
      <c r="C1466" s="8"/>
    </row>
    <row r="1467" spans="1:3" ht="15.75">
      <c r="A1467" s="8"/>
      <c r="B1467" s="9"/>
      <c r="C1467" s="8"/>
    </row>
    <row r="1468" spans="1:3" ht="15.75">
      <c r="A1468" s="8"/>
      <c r="B1468" s="9"/>
      <c r="C1468" s="8"/>
    </row>
    <row r="1469" spans="1:3" ht="15.75">
      <c r="A1469" s="8"/>
      <c r="B1469" s="9"/>
      <c r="C1469" s="8"/>
    </row>
    <row r="1470" spans="1:3" ht="15.75">
      <c r="A1470" s="8"/>
      <c r="B1470" s="9"/>
      <c r="C1470" s="8"/>
    </row>
    <row r="1471" spans="1:3" ht="15.75">
      <c r="A1471" s="8"/>
      <c r="B1471" s="9"/>
      <c r="C1471" s="8"/>
    </row>
    <row r="1472" spans="1:3" ht="15.75">
      <c r="A1472" s="8"/>
      <c r="B1472" s="9"/>
      <c r="C1472" s="8"/>
    </row>
    <row r="1473" spans="1:3" ht="15.75">
      <c r="A1473" s="8"/>
      <c r="B1473" s="9"/>
      <c r="C1473" s="8"/>
    </row>
    <row r="1474" spans="1:3" ht="15.75">
      <c r="A1474" s="8"/>
      <c r="B1474" s="9"/>
      <c r="C1474" s="8"/>
    </row>
    <row r="1475" spans="1:3" ht="15.75">
      <c r="A1475" s="8"/>
      <c r="B1475" s="9"/>
      <c r="C1475" s="8"/>
    </row>
    <row r="1476" spans="1:3" ht="15.75">
      <c r="A1476" s="8"/>
      <c r="B1476" s="9"/>
      <c r="C1476" s="8"/>
    </row>
    <row r="1477" spans="1:3" ht="15.75">
      <c r="A1477" s="8"/>
      <c r="B1477" s="9"/>
      <c r="C1477" s="8"/>
    </row>
    <row r="1478" spans="1:3" ht="15.75">
      <c r="A1478" s="8"/>
      <c r="B1478" s="9"/>
      <c r="C1478" s="8"/>
    </row>
    <row r="1479" spans="1:3" ht="15.75">
      <c r="A1479" s="8"/>
      <c r="B1479" s="9"/>
      <c r="C1479" s="8"/>
    </row>
    <row r="1480" spans="1:3" ht="15.75">
      <c r="A1480" s="8"/>
      <c r="B1480" s="9"/>
      <c r="C1480" s="8"/>
    </row>
    <row r="1481" spans="1:3" ht="15.75">
      <c r="A1481" s="8"/>
      <c r="B1481" s="9"/>
      <c r="C1481" s="8"/>
    </row>
    <row r="1482" spans="1:3" ht="15.75">
      <c r="A1482" s="8"/>
      <c r="B1482" s="9"/>
      <c r="C1482" s="8"/>
    </row>
    <row r="1483" spans="1:3" ht="15.75">
      <c r="A1483" s="8"/>
      <c r="B1483" s="9"/>
      <c r="C1483" s="8"/>
    </row>
    <row r="1484" spans="1:3" ht="15.75">
      <c r="A1484" s="8"/>
      <c r="B1484" s="9"/>
      <c r="C1484" s="8"/>
    </row>
    <row r="1485" spans="1:3" ht="15.75">
      <c r="A1485" s="8"/>
      <c r="B1485" s="9"/>
      <c r="C1485" s="8"/>
    </row>
    <row r="1486" spans="1:3" ht="15.75">
      <c r="A1486" s="8"/>
      <c r="B1486" s="9"/>
      <c r="C1486" s="8"/>
    </row>
    <row r="1487" spans="1:3" ht="15.75">
      <c r="A1487" s="8"/>
      <c r="B1487" s="9"/>
      <c r="C1487" s="8"/>
    </row>
    <row r="1488" spans="1:3" ht="15.75">
      <c r="A1488" s="8"/>
      <c r="B1488" s="9"/>
      <c r="C1488" s="8"/>
    </row>
    <row r="1489" spans="1:3" ht="15.75">
      <c r="A1489" s="8"/>
      <c r="B1489" s="9"/>
      <c r="C1489" s="8"/>
    </row>
    <row r="1490" spans="1:3" ht="15.75">
      <c r="A1490" s="8"/>
      <c r="B1490" s="9"/>
      <c r="C1490" s="8"/>
    </row>
    <row r="1491" spans="1:3" ht="15.75">
      <c r="A1491" s="8"/>
      <c r="B1491" s="9"/>
      <c r="C1491" s="8"/>
    </row>
    <row r="1492" spans="1:3" ht="15.75">
      <c r="A1492" s="8"/>
      <c r="B1492" s="9"/>
      <c r="C1492" s="8"/>
    </row>
    <row r="1493" spans="1:3" ht="15.75">
      <c r="A1493" s="8"/>
      <c r="B1493" s="9"/>
      <c r="C1493" s="8"/>
    </row>
    <row r="1494" spans="1:3" ht="15.75">
      <c r="A1494" s="8"/>
      <c r="B1494" s="9"/>
      <c r="C1494" s="8"/>
    </row>
    <row r="1495" spans="1:3" ht="15.75">
      <c r="A1495" s="8"/>
      <c r="B1495" s="9"/>
      <c r="C1495" s="8"/>
    </row>
    <row r="1496" spans="1:3" ht="15.75">
      <c r="A1496" s="8"/>
      <c r="B1496" s="9"/>
      <c r="C1496" s="8"/>
    </row>
    <row r="1497" spans="1:3" ht="15.75">
      <c r="A1497" s="8"/>
      <c r="B1497" s="9"/>
      <c r="C1497" s="8"/>
    </row>
    <row r="1498" spans="1:3" ht="15.75">
      <c r="A1498" s="8"/>
      <c r="B1498" s="9"/>
      <c r="C1498" s="8"/>
    </row>
    <row r="1499" spans="1:3" ht="15.75">
      <c r="A1499" s="8"/>
      <c r="B1499" s="9"/>
      <c r="C1499" s="8"/>
    </row>
    <row r="1500" spans="1:3" ht="15.75">
      <c r="A1500" s="8"/>
      <c r="B1500" s="9"/>
      <c r="C1500" s="8"/>
    </row>
    <row r="1501" spans="1:3" ht="15.75">
      <c r="A1501" s="8"/>
      <c r="B1501" s="9"/>
      <c r="C1501" s="8"/>
    </row>
    <row r="1502" spans="1:3" ht="15.75">
      <c r="A1502" s="8"/>
      <c r="B1502" s="9"/>
      <c r="C1502" s="8"/>
    </row>
    <row r="1503" spans="1:3" ht="15.75">
      <c r="A1503" s="8"/>
      <c r="B1503" s="9"/>
      <c r="C1503" s="8"/>
    </row>
    <row r="1504" spans="1:3" ht="15.75">
      <c r="A1504" s="8"/>
      <c r="B1504" s="9"/>
      <c r="C1504" s="8"/>
    </row>
    <row r="1505" spans="1:3" ht="15.75">
      <c r="A1505" s="8"/>
      <c r="B1505" s="9"/>
      <c r="C1505" s="8"/>
    </row>
    <row r="1506" spans="1:3" ht="15.75">
      <c r="A1506" s="8"/>
      <c r="B1506" s="9"/>
      <c r="C1506" s="8"/>
    </row>
    <row r="1507" spans="1:3" ht="15.75">
      <c r="A1507" s="8"/>
      <c r="B1507" s="9"/>
      <c r="C1507" s="8"/>
    </row>
    <row r="1508" spans="1:3" ht="15.75">
      <c r="A1508" s="8"/>
      <c r="B1508" s="9"/>
      <c r="C1508" s="8"/>
    </row>
    <row r="1509" spans="1:3" ht="15.75">
      <c r="A1509" s="8"/>
      <c r="B1509" s="9"/>
      <c r="C1509" s="8"/>
    </row>
    <row r="1510" spans="1:3" ht="15.75">
      <c r="A1510" s="8"/>
      <c r="B1510" s="9"/>
      <c r="C1510" s="8"/>
    </row>
    <row r="1511" spans="1:3" ht="15.75">
      <c r="A1511" s="8"/>
      <c r="B1511" s="9"/>
      <c r="C1511" s="8"/>
    </row>
    <row r="1512" spans="1:3" ht="15.75">
      <c r="A1512" s="8"/>
      <c r="B1512" s="9"/>
      <c r="C1512" s="8"/>
    </row>
    <row r="1513" spans="1:3" ht="15.75">
      <c r="A1513" s="8"/>
      <c r="B1513" s="9"/>
      <c r="C1513" s="8"/>
    </row>
    <row r="1514" spans="1:3" ht="15.75">
      <c r="A1514" s="8"/>
      <c r="B1514" s="9"/>
      <c r="C1514" s="8"/>
    </row>
    <row r="1515" spans="1:3" ht="15.75">
      <c r="A1515" s="8"/>
      <c r="B1515" s="9"/>
      <c r="C1515" s="8"/>
    </row>
    <row r="1516" spans="1:3" ht="15.75">
      <c r="A1516" s="8"/>
      <c r="B1516" s="9"/>
      <c r="C1516" s="8"/>
    </row>
    <row r="1517" spans="1:3" ht="15.75">
      <c r="A1517" s="8"/>
      <c r="B1517" s="9"/>
      <c r="C1517" s="8"/>
    </row>
    <row r="1518" spans="1:3" ht="15.75">
      <c r="A1518" s="8"/>
      <c r="B1518" s="9"/>
      <c r="C1518" s="8"/>
    </row>
    <row r="1519" spans="1:3" ht="15.75">
      <c r="A1519" s="8"/>
      <c r="B1519" s="9"/>
      <c r="C1519" s="8"/>
    </row>
    <row r="1520" spans="1:3" ht="15.75">
      <c r="A1520" s="8"/>
      <c r="B1520" s="9"/>
      <c r="C1520" s="8"/>
    </row>
    <row r="1521" spans="1:3" ht="15.75">
      <c r="A1521" s="8"/>
      <c r="B1521" s="9"/>
      <c r="C1521" s="8"/>
    </row>
    <row r="1522" spans="1:3" ht="15.75">
      <c r="A1522" s="8"/>
      <c r="B1522" s="9"/>
      <c r="C1522" s="8"/>
    </row>
    <row r="1523" spans="1:3" ht="15.75">
      <c r="A1523" s="8"/>
      <c r="B1523" s="9"/>
      <c r="C1523" s="8"/>
    </row>
    <row r="1524" spans="1:3" ht="15.75">
      <c r="A1524" s="8"/>
      <c r="B1524" s="9"/>
      <c r="C1524" s="8"/>
    </row>
    <row r="1525" spans="1:3" ht="15.75">
      <c r="A1525" s="8"/>
      <c r="B1525" s="9"/>
      <c r="C1525" s="8"/>
    </row>
    <row r="1526" spans="1:3" ht="15.75">
      <c r="A1526" s="8"/>
      <c r="B1526" s="9"/>
      <c r="C1526" s="8"/>
    </row>
    <row r="1527" spans="1:3" ht="15.75">
      <c r="A1527" s="8"/>
      <c r="B1527" s="9"/>
      <c r="C1527" s="8"/>
    </row>
    <row r="1528" spans="1:3" ht="15.75">
      <c r="A1528" s="8"/>
      <c r="B1528" s="9"/>
      <c r="C1528" s="8"/>
    </row>
    <row r="1529" spans="1:3" ht="15.75">
      <c r="A1529" s="8"/>
      <c r="B1529" s="9"/>
      <c r="C1529" s="8"/>
    </row>
    <row r="1530" spans="1:3" ht="15.75">
      <c r="A1530" s="8"/>
      <c r="B1530" s="9"/>
      <c r="C1530" s="8"/>
    </row>
    <row r="1531" spans="1:3" ht="15.75">
      <c r="A1531" s="8"/>
      <c r="B1531" s="9"/>
      <c r="C1531" s="8"/>
    </row>
    <row r="1532" spans="1:3" ht="15.75">
      <c r="A1532" s="8"/>
      <c r="B1532" s="9"/>
      <c r="C1532" s="8"/>
    </row>
    <row r="1533" spans="1:3" ht="15.75">
      <c r="A1533" s="8"/>
      <c r="B1533" s="9"/>
      <c r="C1533" s="8"/>
    </row>
    <row r="1534" spans="1:3" ht="15.75">
      <c r="A1534" s="8"/>
      <c r="B1534" s="9"/>
      <c r="C1534" s="8"/>
    </row>
    <row r="1535" spans="1:3" ht="15.75">
      <c r="A1535" s="8"/>
      <c r="B1535" s="9"/>
      <c r="C1535" s="8"/>
    </row>
    <row r="1536" spans="1:3" ht="15.75">
      <c r="A1536" s="8"/>
      <c r="B1536" s="9"/>
      <c r="C1536" s="8"/>
    </row>
    <row r="1537" spans="1:3" ht="15.75">
      <c r="A1537" s="8"/>
      <c r="B1537" s="9"/>
      <c r="C1537" s="8"/>
    </row>
    <row r="1538" spans="1:3" ht="15.75">
      <c r="A1538" s="8"/>
      <c r="B1538" s="9"/>
      <c r="C1538" s="8"/>
    </row>
    <row r="1539" spans="1:3" ht="15.75">
      <c r="A1539" s="8"/>
      <c r="B1539" s="9"/>
      <c r="C1539" s="8"/>
    </row>
    <row r="1540" spans="1:3" ht="15.75">
      <c r="A1540" s="8"/>
      <c r="B1540" s="9"/>
      <c r="C1540" s="8"/>
    </row>
    <row r="1541" spans="1:3" ht="15.75">
      <c r="A1541" s="8"/>
      <c r="B1541" s="9"/>
      <c r="C1541" s="8"/>
    </row>
    <row r="1542" spans="1:3" ht="15.75">
      <c r="A1542" s="8"/>
      <c r="B1542" s="9"/>
      <c r="C1542" s="8"/>
    </row>
    <row r="1543" spans="1:3" ht="15.75">
      <c r="A1543" s="8"/>
      <c r="B1543" s="9"/>
      <c r="C1543" s="8"/>
    </row>
    <row r="1544" spans="1:3" ht="15.75">
      <c r="A1544" s="8"/>
      <c r="B1544" s="9"/>
      <c r="C1544" s="8"/>
    </row>
    <row r="1545" spans="1:3" ht="15.75">
      <c r="A1545" s="8"/>
      <c r="B1545" s="9"/>
      <c r="C1545" s="8"/>
    </row>
    <row r="1546" spans="1:3" ht="15.75">
      <c r="A1546" s="8"/>
      <c r="B1546" s="9"/>
      <c r="C1546" s="8"/>
    </row>
    <row r="1547" spans="1:3" ht="15.75">
      <c r="A1547" s="8"/>
      <c r="B1547" s="9"/>
      <c r="C1547" s="8"/>
    </row>
    <row r="1548" spans="1:3" ht="15.75">
      <c r="A1548" s="8"/>
      <c r="B1548" s="9"/>
      <c r="C1548" s="8"/>
    </row>
    <row r="1549" spans="1:3" ht="15.75">
      <c r="A1549" s="8"/>
      <c r="B1549" s="9"/>
      <c r="C1549" s="8"/>
    </row>
    <row r="1550" spans="1:3" ht="15.75">
      <c r="A1550" s="8"/>
      <c r="B1550" s="9"/>
      <c r="C1550" s="8"/>
    </row>
    <row r="1551" spans="1:3" ht="15.75">
      <c r="A1551" s="8"/>
      <c r="B1551" s="9"/>
      <c r="C1551" s="8"/>
    </row>
    <row r="1552" spans="1:3" ht="15.75">
      <c r="A1552" s="8"/>
      <c r="B1552" s="9"/>
      <c r="C1552" s="8"/>
    </row>
    <row r="1553" spans="1:3" ht="15.75">
      <c r="A1553" s="8"/>
      <c r="B1553" s="9"/>
      <c r="C1553" s="8"/>
    </row>
    <row r="1554" spans="1:3" ht="15.75">
      <c r="A1554" s="8"/>
      <c r="B1554" s="9"/>
      <c r="C1554" s="8"/>
    </row>
    <row r="1555" spans="1:3" ht="15.75">
      <c r="A1555" s="8"/>
      <c r="B1555" s="9"/>
      <c r="C1555" s="8"/>
    </row>
    <row r="1556" spans="1:3" ht="15.75">
      <c r="A1556" s="8"/>
      <c r="B1556" s="9"/>
      <c r="C1556" s="8"/>
    </row>
    <row r="1557" spans="1:3" ht="15.75">
      <c r="A1557" s="8"/>
      <c r="B1557" s="9"/>
      <c r="C1557" s="8"/>
    </row>
    <row r="1558" spans="1:3" ht="15.75">
      <c r="A1558" s="8"/>
      <c r="B1558" s="9"/>
      <c r="C1558" s="8"/>
    </row>
    <row r="1559" spans="1:3" ht="15.75">
      <c r="A1559" s="8"/>
      <c r="B1559" s="9"/>
      <c r="C1559" s="8"/>
    </row>
    <row r="1560" spans="1:3" ht="15.75">
      <c r="A1560" s="8"/>
      <c r="B1560" s="9"/>
      <c r="C1560" s="8"/>
    </row>
    <row r="1561" spans="1:3" ht="15.75">
      <c r="A1561" s="8"/>
      <c r="B1561" s="9"/>
      <c r="C1561" s="8"/>
    </row>
    <row r="1562" spans="1:3" ht="15.75">
      <c r="A1562" s="8"/>
      <c r="B1562" s="9"/>
      <c r="C1562" s="8"/>
    </row>
    <row r="1563" spans="1:3" ht="15.75">
      <c r="A1563" s="8"/>
      <c r="B1563" s="9"/>
      <c r="C1563" s="8"/>
    </row>
    <row r="1564" spans="1:3" ht="15.75">
      <c r="A1564" s="8"/>
      <c r="B1564" s="9"/>
      <c r="C1564" s="8"/>
    </row>
    <row r="1565" spans="1:3" ht="15.75">
      <c r="A1565" s="8"/>
      <c r="B1565" s="9"/>
      <c r="C1565" s="8"/>
    </row>
    <row r="1566" spans="1:3" ht="15.75">
      <c r="A1566" s="8"/>
      <c r="B1566" s="9"/>
      <c r="C1566" s="8"/>
    </row>
    <row r="1567" spans="1:3" ht="15.75">
      <c r="A1567" s="8"/>
      <c r="B1567" s="9"/>
      <c r="C1567" s="8"/>
    </row>
    <row r="1568" spans="1:3" ht="15.75">
      <c r="A1568" s="8"/>
      <c r="B1568" s="9"/>
      <c r="C1568" s="8"/>
    </row>
    <row r="1569" spans="1:3" ht="15.75">
      <c r="A1569" s="8"/>
      <c r="B1569" s="9"/>
      <c r="C1569" s="8"/>
    </row>
    <row r="1570" spans="1:3" ht="15.75">
      <c r="A1570" s="8"/>
      <c r="B1570" s="9"/>
      <c r="C1570" s="8"/>
    </row>
    <row r="1571" spans="1:3" ht="15.75">
      <c r="A1571" s="8"/>
      <c r="B1571" s="9"/>
      <c r="C1571" s="8"/>
    </row>
    <row r="1572" spans="1:3" ht="15.75">
      <c r="A1572" s="8"/>
      <c r="B1572" s="9"/>
      <c r="C1572" s="8"/>
    </row>
    <row r="1573" spans="1:3" ht="15.75">
      <c r="A1573" s="8"/>
      <c r="B1573" s="9"/>
      <c r="C1573" s="8"/>
    </row>
    <row r="1574" spans="1:3" ht="15.75">
      <c r="A1574" s="8"/>
      <c r="B1574" s="9"/>
      <c r="C1574" s="8"/>
    </row>
    <row r="1575" spans="1:3" ht="15.75">
      <c r="A1575" s="8"/>
      <c r="B1575" s="9"/>
      <c r="C1575" s="8"/>
    </row>
    <row r="1576" spans="1:3" ht="15.75">
      <c r="A1576" s="8"/>
      <c r="B1576" s="9"/>
      <c r="C1576" s="8"/>
    </row>
    <row r="1577" spans="1:3" ht="15.75">
      <c r="A1577" s="8"/>
      <c r="B1577" s="9"/>
      <c r="C1577" s="8"/>
    </row>
    <row r="1578" spans="1:3" ht="15.75">
      <c r="A1578" s="8"/>
      <c r="B1578" s="9"/>
      <c r="C1578" s="8"/>
    </row>
    <row r="1579" spans="1:3" ht="15.75">
      <c r="A1579" s="8"/>
      <c r="B1579" s="9"/>
      <c r="C1579" s="8"/>
    </row>
    <row r="1580" spans="1:3" ht="15.75">
      <c r="A1580" s="8"/>
      <c r="B1580" s="9"/>
      <c r="C1580" s="8"/>
    </row>
    <row r="1581" spans="1:3" ht="15.75">
      <c r="A1581" s="8"/>
      <c r="B1581" s="9"/>
      <c r="C1581" s="8"/>
    </row>
    <row r="1582" spans="1:3" ht="15.75">
      <c r="A1582" s="8"/>
      <c r="B1582" s="9"/>
      <c r="C1582" s="8"/>
    </row>
    <row r="1583" spans="1:3" ht="15.75">
      <c r="A1583" s="8"/>
      <c r="B1583" s="9"/>
      <c r="C1583" s="8"/>
    </row>
    <row r="1584" spans="1:3" ht="15.75">
      <c r="A1584" s="8"/>
      <c r="B1584" s="9"/>
      <c r="C1584" s="8"/>
    </row>
    <row r="1585" spans="1:3" ht="15.75">
      <c r="A1585" s="8"/>
      <c r="B1585" s="9"/>
      <c r="C1585" s="8"/>
    </row>
    <row r="1586" spans="1:3" ht="15.75">
      <c r="A1586" s="8"/>
      <c r="B1586" s="9"/>
      <c r="C1586" s="8"/>
    </row>
    <row r="1587" spans="1:3" ht="15.75">
      <c r="A1587" s="8"/>
      <c r="B1587" s="9"/>
      <c r="C1587" s="8"/>
    </row>
    <row r="1588" spans="1:3" ht="15.75">
      <c r="A1588" s="8"/>
      <c r="B1588" s="9"/>
      <c r="C1588" s="8"/>
    </row>
    <row r="1589" spans="1:3" ht="15.75">
      <c r="A1589" s="8"/>
      <c r="B1589" s="9"/>
      <c r="C1589" s="8"/>
    </row>
    <row r="1590" spans="1:3" ht="15.75">
      <c r="A1590" s="8"/>
      <c r="B1590" s="9"/>
      <c r="C1590" s="8"/>
    </row>
    <row r="1591" spans="1:3" ht="15.75">
      <c r="A1591" s="8"/>
      <c r="B1591" s="9"/>
      <c r="C1591" s="8"/>
    </row>
    <row r="1592" spans="1:3" ht="15.75">
      <c r="A1592" s="8"/>
      <c r="B1592" s="9"/>
      <c r="C1592" s="8"/>
    </row>
    <row r="1593" spans="1:3" ht="15.75">
      <c r="A1593" s="8"/>
      <c r="B1593" s="9"/>
      <c r="C1593" s="8"/>
    </row>
    <row r="1594" spans="1:3" ht="15.75">
      <c r="A1594" s="8"/>
      <c r="B1594" s="9"/>
      <c r="C1594" s="8"/>
    </row>
    <row r="1595" spans="1:3" ht="15.75">
      <c r="A1595" s="8"/>
      <c r="B1595" s="9"/>
      <c r="C1595" s="8"/>
    </row>
    <row r="1596" spans="1:3" ht="15.75">
      <c r="A1596" s="8"/>
      <c r="B1596" s="9"/>
      <c r="C1596" s="8"/>
    </row>
    <row r="1597" spans="1:3" ht="15.75">
      <c r="A1597" s="8"/>
      <c r="B1597" s="9"/>
      <c r="C1597" s="8"/>
    </row>
    <row r="1598" spans="1:3" ht="15.75">
      <c r="A1598" s="8"/>
      <c r="B1598" s="9"/>
      <c r="C1598" s="8"/>
    </row>
    <row r="1599" spans="1:3" ht="15.75">
      <c r="A1599" s="8"/>
      <c r="B1599" s="9"/>
      <c r="C1599" s="8"/>
    </row>
    <row r="1600" spans="1:3" ht="15.75">
      <c r="A1600" s="8"/>
      <c r="B1600" s="9"/>
      <c r="C1600" s="8"/>
    </row>
    <row r="1601" spans="1:3" ht="15.75">
      <c r="A1601" s="8"/>
      <c r="B1601" s="9"/>
      <c r="C1601" s="8"/>
    </row>
    <row r="1602" spans="1:3" ht="15.75">
      <c r="A1602" s="8"/>
      <c r="B1602" s="9"/>
      <c r="C1602" s="8"/>
    </row>
    <row r="1603" spans="1:3" ht="15.75">
      <c r="A1603" s="8"/>
      <c r="B1603" s="9"/>
      <c r="C1603" s="8"/>
    </row>
    <row r="1604" spans="1:3" ht="15.75">
      <c r="A1604" s="8"/>
      <c r="B1604" s="9"/>
      <c r="C1604" s="8"/>
    </row>
    <row r="1605" spans="1:3" ht="15.75">
      <c r="A1605" s="8"/>
      <c r="B1605" s="9"/>
      <c r="C1605" s="8"/>
    </row>
    <row r="1606" spans="1:3" ht="15.75">
      <c r="A1606" s="8"/>
      <c r="B1606" s="9"/>
      <c r="C1606" s="8"/>
    </row>
    <row r="1607" spans="1:3" ht="15.75">
      <c r="A1607" s="8"/>
      <c r="B1607" s="9"/>
      <c r="C1607" s="8"/>
    </row>
    <row r="1608" spans="1:3" ht="15.75">
      <c r="A1608" s="8"/>
      <c r="B1608" s="9"/>
      <c r="C1608" s="8"/>
    </row>
    <row r="1609" spans="1:3" ht="15.75">
      <c r="A1609" s="8"/>
      <c r="B1609" s="9"/>
      <c r="C1609" s="8"/>
    </row>
    <row r="1610" spans="1:3" ht="15.75">
      <c r="A1610" s="8"/>
      <c r="B1610" s="9"/>
      <c r="C1610" s="8"/>
    </row>
    <row r="1611" spans="1:3" ht="15.75">
      <c r="A1611" s="8"/>
      <c r="B1611" s="9"/>
      <c r="C1611" s="8"/>
    </row>
    <row r="1612" spans="1:3" ht="15.75">
      <c r="A1612" s="8"/>
      <c r="B1612" s="9"/>
      <c r="C1612" s="8"/>
    </row>
    <row r="1613" spans="1:3" ht="15.75">
      <c r="A1613" s="8"/>
      <c r="B1613" s="9"/>
      <c r="C1613" s="8"/>
    </row>
    <row r="1614" spans="1:3" ht="15.75">
      <c r="A1614" s="8"/>
      <c r="B1614" s="9"/>
      <c r="C1614" s="8"/>
    </row>
    <row r="1615" spans="1:3" ht="15.75">
      <c r="A1615" s="8"/>
      <c r="B1615" s="9"/>
      <c r="C1615" s="8"/>
    </row>
    <row r="1616" spans="1:3" ht="15.75">
      <c r="A1616" s="8"/>
      <c r="B1616" s="9"/>
      <c r="C1616" s="8"/>
    </row>
    <row r="1617" spans="1:3" ht="15.75">
      <c r="A1617" s="8"/>
      <c r="B1617" s="9"/>
      <c r="C1617" s="8"/>
    </row>
    <row r="1618" spans="1:3" ht="15.75">
      <c r="A1618" s="8"/>
      <c r="B1618" s="9"/>
      <c r="C1618" s="8"/>
    </row>
    <row r="1619" spans="1:3" ht="15.75">
      <c r="A1619" s="8"/>
      <c r="B1619" s="9"/>
      <c r="C1619" s="8"/>
    </row>
    <row r="1620" spans="1:3" ht="15.75">
      <c r="A1620" s="8"/>
      <c r="B1620" s="9"/>
      <c r="C1620" s="8"/>
    </row>
    <row r="1621" spans="1:3" ht="15.75">
      <c r="A1621" s="8"/>
      <c r="B1621" s="9"/>
      <c r="C1621" s="8"/>
    </row>
    <row r="1622" spans="1:3" ht="15.75">
      <c r="A1622" s="8"/>
      <c r="B1622" s="9"/>
      <c r="C1622" s="8"/>
    </row>
    <row r="1623" spans="1:3" ht="15.75">
      <c r="A1623" s="8"/>
      <c r="B1623" s="9"/>
      <c r="C1623" s="8"/>
    </row>
    <row r="1624" spans="1:3" ht="15.75">
      <c r="A1624" s="8"/>
      <c r="B1624" s="9"/>
      <c r="C1624" s="8"/>
    </row>
    <row r="1625" spans="1:3" ht="15.75">
      <c r="A1625" s="8"/>
      <c r="B1625" s="9"/>
      <c r="C1625" s="8"/>
    </row>
    <row r="1626" spans="1:3" ht="15.75">
      <c r="A1626" s="8"/>
      <c r="B1626" s="9"/>
      <c r="C1626" s="8"/>
    </row>
    <row r="1627" spans="1:3" ht="15.75">
      <c r="A1627" s="8"/>
      <c r="B1627" s="9"/>
      <c r="C1627" s="8"/>
    </row>
    <row r="1628" spans="1:3" ht="15.75">
      <c r="A1628" s="8"/>
      <c r="B1628" s="9"/>
      <c r="C1628" s="8"/>
    </row>
    <row r="1629" spans="1:3" ht="15.75">
      <c r="A1629" s="8"/>
      <c r="B1629" s="9"/>
      <c r="C1629" s="8"/>
    </row>
    <row r="1630" spans="1:3" ht="15.75">
      <c r="A1630" s="8"/>
      <c r="B1630" s="9"/>
      <c r="C1630" s="8"/>
    </row>
    <row r="1631" spans="1:3" ht="15.75">
      <c r="A1631" s="8"/>
      <c r="B1631" s="9"/>
      <c r="C1631" s="8"/>
    </row>
    <row r="1632" spans="1:3" ht="15.75">
      <c r="A1632" s="8"/>
      <c r="B1632" s="9"/>
      <c r="C1632" s="8"/>
    </row>
    <row r="1633" spans="1:3" ht="15.75">
      <c r="A1633" s="8"/>
      <c r="B1633" s="9"/>
      <c r="C1633" s="8"/>
    </row>
    <row r="1634" spans="1:3" ht="15.75">
      <c r="A1634" s="8"/>
      <c r="B1634" s="9"/>
      <c r="C1634" s="8"/>
    </row>
    <row r="1635" spans="1:3" ht="15.75">
      <c r="A1635" s="8"/>
      <c r="B1635" s="9"/>
      <c r="C1635" s="8"/>
    </row>
    <row r="1636" spans="1:3" ht="15.75">
      <c r="A1636" s="8"/>
      <c r="B1636" s="9"/>
      <c r="C1636" s="8"/>
    </row>
    <row r="1637" spans="1:3" ht="15.75">
      <c r="A1637" s="8"/>
      <c r="B1637" s="9"/>
      <c r="C1637" s="8"/>
    </row>
    <row r="1638" spans="1:3" ht="15.75">
      <c r="A1638" s="8"/>
      <c r="B1638" s="9"/>
      <c r="C1638" s="8"/>
    </row>
    <row r="1639" spans="1:3" ht="15.75">
      <c r="A1639" s="8"/>
      <c r="B1639" s="9"/>
      <c r="C1639" s="8"/>
    </row>
    <row r="1640" spans="1:3" ht="15.75">
      <c r="A1640" s="8"/>
      <c r="B1640" s="9"/>
      <c r="C1640" s="8"/>
    </row>
    <row r="1641" spans="1:3" ht="15.75">
      <c r="A1641" s="8"/>
      <c r="B1641" s="9"/>
      <c r="C1641" s="8"/>
    </row>
    <row r="1642" spans="1:3" ht="15.75">
      <c r="A1642" s="8"/>
      <c r="B1642" s="9"/>
      <c r="C1642" s="8"/>
    </row>
    <row r="1643" spans="1:3" ht="15.75">
      <c r="A1643" s="8"/>
      <c r="B1643" s="9"/>
      <c r="C1643" s="8"/>
    </row>
    <row r="1644" spans="1:3" ht="15.75">
      <c r="A1644" s="8"/>
      <c r="B1644" s="9"/>
      <c r="C1644" s="8"/>
    </row>
    <row r="1645" spans="1:3" ht="15.75">
      <c r="A1645" s="8"/>
      <c r="B1645" s="9"/>
      <c r="C1645" s="8"/>
    </row>
    <row r="1646" spans="1:3" ht="15.75">
      <c r="A1646" s="8"/>
      <c r="B1646" s="9"/>
      <c r="C1646" s="8"/>
    </row>
    <row r="1647" spans="1:3" ht="15.75">
      <c r="A1647" s="8"/>
      <c r="B1647" s="9"/>
      <c r="C1647" s="8"/>
    </row>
    <row r="1648" spans="1:3" ht="15.75">
      <c r="A1648" s="8"/>
      <c r="B1648" s="9"/>
      <c r="C1648" s="8"/>
    </row>
    <row r="1649" spans="1:3" ht="15.75">
      <c r="A1649" s="8"/>
      <c r="B1649" s="9"/>
      <c r="C1649" s="8"/>
    </row>
    <row r="1650" spans="1:3" ht="15.75">
      <c r="A1650" s="8"/>
      <c r="B1650" s="9"/>
      <c r="C1650" s="8"/>
    </row>
    <row r="1651" spans="1:3" ht="15.75">
      <c r="A1651" s="8"/>
      <c r="B1651" s="9"/>
      <c r="C1651" s="8"/>
    </row>
    <row r="1652" spans="1:3" ht="15.75">
      <c r="A1652" s="8"/>
      <c r="B1652" s="9"/>
      <c r="C1652" s="8"/>
    </row>
    <row r="1653" spans="1:3" ht="15.75">
      <c r="A1653" s="8"/>
      <c r="B1653" s="9"/>
      <c r="C1653" s="8"/>
    </row>
    <row r="1654" spans="1:3" ht="15.75">
      <c r="A1654" s="8"/>
      <c r="B1654" s="9"/>
      <c r="C1654" s="8"/>
    </row>
    <row r="1655" spans="1:3" ht="15.75">
      <c r="A1655" s="8"/>
      <c r="B1655" s="9"/>
      <c r="C1655" s="8"/>
    </row>
    <row r="1656" spans="1:3" ht="15.75">
      <c r="A1656" s="8"/>
      <c r="B1656" s="9"/>
      <c r="C1656" s="8"/>
    </row>
    <row r="1657" spans="1:3" ht="15.75">
      <c r="A1657" s="8"/>
      <c r="B1657" s="9"/>
      <c r="C1657" s="8"/>
    </row>
    <row r="1658" spans="1:3" ht="15.75">
      <c r="A1658" s="8"/>
      <c r="B1658" s="9"/>
      <c r="C1658" s="8"/>
    </row>
    <row r="1659" spans="1:3" ht="15.75">
      <c r="A1659" s="8"/>
      <c r="B1659" s="9"/>
      <c r="C1659" s="8"/>
    </row>
    <row r="1660" spans="1:3" ht="15.75">
      <c r="A1660" s="8"/>
      <c r="B1660" s="9"/>
      <c r="C1660" s="8"/>
    </row>
    <row r="1661" spans="1:3" ht="15.75">
      <c r="A1661" s="8"/>
      <c r="B1661" s="9"/>
      <c r="C1661" s="8"/>
    </row>
    <row r="1662" spans="1:3" ht="15.75">
      <c r="A1662" s="8"/>
      <c r="B1662" s="9"/>
      <c r="C1662" s="8"/>
    </row>
    <row r="1663" spans="1:3" ht="15.75">
      <c r="A1663" s="8"/>
      <c r="B1663" s="9"/>
      <c r="C1663" s="8"/>
    </row>
    <row r="1664" spans="1:3" ht="15.75">
      <c r="A1664" s="8"/>
      <c r="B1664" s="9"/>
      <c r="C1664" s="8"/>
    </row>
    <row r="1665" spans="1:3" ht="15.75">
      <c r="A1665" s="8"/>
      <c r="B1665" s="9"/>
      <c r="C1665" s="8"/>
    </row>
    <row r="1666" spans="1:3" ht="15.75">
      <c r="A1666" s="8"/>
      <c r="B1666" s="9"/>
      <c r="C1666" s="8"/>
    </row>
    <row r="1667" spans="1:3" ht="15.75">
      <c r="A1667" s="8"/>
      <c r="B1667" s="9"/>
      <c r="C1667" s="8"/>
    </row>
    <row r="1668" spans="1:3" ht="15.75">
      <c r="A1668" s="8"/>
      <c r="B1668" s="9"/>
      <c r="C1668" s="8"/>
    </row>
    <row r="1669" spans="1:3" ht="15.75">
      <c r="A1669" s="8"/>
      <c r="B1669" s="9"/>
      <c r="C1669" s="8"/>
    </row>
    <row r="1670" spans="1:3" ht="15.75">
      <c r="A1670" s="8"/>
      <c r="B1670" s="9"/>
      <c r="C1670" s="8"/>
    </row>
    <row r="1671" spans="1:3" ht="15.75">
      <c r="A1671" s="8"/>
      <c r="B1671" s="9"/>
      <c r="C1671" s="8"/>
    </row>
    <row r="1672" spans="1:3" ht="15.75">
      <c r="A1672" s="8"/>
      <c r="B1672" s="9"/>
      <c r="C1672" s="8"/>
    </row>
    <row r="1673" spans="1:3" ht="15.75">
      <c r="A1673" s="8"/>
      <c r="B1673" s="9"/>
      <c r="C1673" s="8"/>
    </row>
    <row r="1674" spans="1:3" ht="15.75">
      <c r="A1674" s="8"/>
      <c r="B1674" s="9"/>
      <c r="C1674" s="8"/>
    </row>
    <row r="1675" spans="1:2" ht="15.75">
      <c r="A1675" s="8"/>
      <c r="B1675" s="9"/>
    </row>
    <row r="1676" spans="1:3" ht="15.75">
      <c r="A1676" s="8"/>
      <c r="B1676" s="9"/>
      <c r="C1676" s="8"/>
    </row>
    <row r="1677" spans="1:3" ht="15.75">
      <c r="A1677" s="8"/>
      <c r="B1677" s="9"/>
      <c r="C1677" s="8"/>
    </row>
    <row r="1678" spans="1:3" ht="15.75">
      <c r="A1678" s="8"/>
      <c r="B1678" s="9"/>
      <c r="C1678" s="8"/>
    </row>
    <row r="1679" spans="1:3" ht="15.75">
      <c r="A1679" s="8"/>
      <c r="B1679" s="9"/>
      <c r="C1679" s="8"/>
    </row>
    <row r="1680" spans="1:3" ht="15.75">
      <c r="A1680" s="8"/>
      <c r="B1680" s="9"/>
      <c r="C1680" s="8"/>
    </row>
    <row r="1681" spans="1:3" ht="15.75">
      <c r="A1681" s="8"/>
      <c r="B1681" s="9"/>
      <c r="C1681" s="8"/>
    </row>
    <row r="1682" spans="1:3" ht="15.75">
      <c r="A1682" s="8"/>
      <c r="B1682" s="9"/>
      <c r="C1682" s="8"/>
    </row>
    <row r="1683" spans="1:3" ht="15.75">
      <c r="A1683" s="8"/>
      <c r="B1683" s="9"/>
      <c r="C1683" s="8"/>
    </row>
    <row r="1684" spans="1:3" ht="15.75">
      <c r="A1684" s="8"/>
      <c r="B1684" s="9"/>
      <c r="C1684" s="8"/>
    </row>
    <row r="1685" spans="1:3" ht="15.75">
      <c r="A1685" s="8"/>
      <c r="B1685" s="9"/>
      <c r="C1685" s="8"/>
    </row>
    <row r="1686" spans="1:3" ht="15.75">
      <c r="A1686" s="8"/>
      <c r="B1686" s="9"/>
      <c r="C1686" s="8"/>
    </row>
    <row r="1687" spans="1:3" ht="15.75">
      <c r="A1687" s="8"/>
      <c r="B1687" s="9"/>
      <c r="C1687" s="8"/>
    </row>
    <row r="1688" spans="1:3" ht="15.75">
      <c r="A1688" s="8"/>
      <c r="B1688" s="9"/>
      <c r="C1688" s="8"/>
    </row>
    <row r="1689" spans="1:3" ht="15.75">
      <c r="A1689" s="8"/>
      <c r="B1689" s="9"/>
      <c r="C1689" s="8"/>
    </row>
    <row r="1690" spans="1:3" ht="15.75">
      <c r="A1690" s="8"/>
      <c r="B1690" s="9"/>
      <c r="C1690" s="8"/>
    </row>
    <row r="1691" spans="1:3" ht="15.75">
      <c r="A1691" s="8"/>
      <c r="B1691" s="9"/>
      <c r="C1691" s="8"/>
    </row>
    <row r="1692" spans="1:3" ht="15.75">
      <c r="A1692" s="8"/>
      <c r="B1692" s="9"/>
      <c r="C1692" s="8"/>
    </row>
    <row r="1693" spans="1:3" ht="15.75">
      <c r="A1693" s="8"/>
      <c r="B1693" s="9"/>
      <c r="C1693" s="8"/>
    </row>
    <row r="1694" spans="1:3" ht="15.75">
      <c r="A1694" s="8"/>
      <c r="B1694" s="9"/>
      <c r="C1694" s="8"/>
    </row>
    <row r="1695" spans="1:3" ht="15.75">
      <c r="A1695" s="8"/>
      <c r="B1695" s="9"/>
      <c r="C1695" s="8"/>
    </row>
    <row r="1696" spans="1:3" ht="15.75">
      <c r="A1696" s="8"/>
      <c r="B1696" s="9"/>
      <c r="C1696" s="8"/>
    </row>
    <row r="1697" spans="1:3" ht="15.75">
      <c r="A1697" s="8"/>
      <c r="B1697" s="9"/>
      <c r="C1697" s="8"/>
    </row>
    <row r="1698" spans="1:3" ht="15.75">
      <c r="A1698" s="8"/>
      <c r="B1698" s="9"/>
      <c r="C1698" s="8"/>
    </row>
    <row r="1699" spans="1:3" ht="15.75">
      <c r="A1699" s="8"/>
      <c r="B1699" s="9"/>
      <c r="C1699" s="8"/>
    </row>
    <row r="1700" spans="1:3" ht="15.75">
      <c r="A1700" s="8"/>
      <c r="B1700" s="9"/>
      <c r="C1700" s="8"/>
    </row>
    <row r="1701" spans="1:3" ht="15.75">
      <c r="A1701" s="8"/>
      <c r="B1701" s="9"/>
      <c r="C1701" s="8"/>
    </row>
    <row r="1702" spans="1:3" ht="15.75">
      <c r="A1702" s="8"/>
      <c r="B1702" s="9"/>
      <c r="C1702" s="8"/>
    </row>
    <row r="1703" spans="1:3" ht="15.75">
      <c r="A1703" s="8"/>
      <c r="B1703" s="9"/>
      <c r="C1703" s="8"/>
    </row>
    <row r="1704" spans="1:3" ht="15.75">
      <c r="A1704" s="8"/>
      <c r="B1704" s="9"/>
      <c r="C1704" s="8"/>
    </row>
    <row r="1705" spans="1:3" ht="15.75">
      <c r="A1705" s="8"/>
      <c r="B1705" s="9"/>
      <c r="C1705" s="8"/>
    </row>
    <row r="1706" spans="1:3" ht="15.75">
      <c r="A1706" s="8"/>
      <c r="B1706" s="9"/>
      <c r="C1706" s="8"/>
    </row>
    <row r="1707" spans="1:3" ht="15.75">
      <c r="A1707" s="8"/>
      <c r="B1707" s="9"/>
      <c r="C1707" s="8"/>
    </row>
    <row r="1708" spans="1:3" ht="15.75">
      <c r="A1708" s="8"/>
      <c r="B1708" s="9"/>
      <c r="C1708" s="8"/>
    </row>
    <row r="1709" spans="1:3" ht="15.75">
      <c r="A1709" s="8"/>
      <c r="B1709" s="9"/>
      <c r="C1709" s="8"/>
    </row>
    <row r="1710" spans="1:3" ht="15.75">
      <c r="A1710" s="8"/>
      <c r="B1710" s="9"/>
      <c r="C1710" s="8"/>
    </row>
    <row r="1711" spans="1:3" ht="15.75">
      <c r="A1711" s="8"/>
      <c r="B1711" s="9"/>
      <c r="C1711" s="8"/>
    </row>
    <row r="1712" spans="1:3" ht="15.75">
      <c r="A1712" s="8"/>
      <c r="B1712" s="9"/>
      <c r="C1712" s="8"/>
    </row>
    <row r="1713" spans="1:3" ht="15.75">
      <c r="A1713" s="8"/>
      <c r="B1713" s="9"/>
      <c r="C1713" s="8"/>
    </row>
    <row r="1714" spans="1:3" ht="15.75">
      <c r="A1714" s="8"/>
      <c r="B1714" s="9"/>
      <c r="C1714" s="8"/>
    </row>
    <row r="1715" spans="1:3" ht="15.75">
      <c r="A1715" s="8"/>
      <c r="B1715" s="9"/>
      <c r="C1715" s="8"/>
    </row>
    <row r="1716" spans="1:3" ht="15.75">
      <c r="A1716" s="8"/>
      <c r="B1716" s="9"/>
      <c r="C1716" s="8"/>
    </row>
    <row r="1717" spans="1:3" ht="15.75">
      <c r="A1717" s="8"/>
      <c r="B1717" s="9"/>
      <c r="C1717" s="8"/>
    </row>
    <row r="1718" spans="1:3" ht="15.75">
      <c r="A1718" s="8"/>
      <c r="B1718" s="9"/>
      <c r="C1718" s="8"/>
    </row>
    <row r="1719" spans="1:3" ht="15.75">
      <c r="A1719" s="8"/>
      <c r="B1719" s="9"/>
      <c r="C1719" s="8"/>
    </row>
    <row r="1720" spans="1:3" ht="15.75">
      <c r="A1720" s="8"/>
      <c r="B1720" s="9"/>
      <c r="C1720" s="8"/>
    </row>
    <row r="1721" spans="1:3" ht="15.75">
      <c r="A1721" s="8"/>
      <c r="B1721" s="9"/>
      <c r="C1721" s="8"/>
    </row>
    <row r="1722" spans="1:3" ht="15.75">
      <c r="A1722" s="8"/>
      <c r="B1722" s="9"/>
      <c r="C1722" s="8"/>
    </row>
    <row r="1723" spans="1:3" ht="15.75">
      <c r="A1723" s="8"/>
      <c r="B1723" s="9"/>
      <c r="C1723" s="8"/>
    </row>
    <row r="1724" spans="1:3" ht="15.75">
      <c r="A1724" s="8"/>
      <c r="B1724" s="9"/>
      <c r="C1724" s="8"/>
    </row>
    <row r="1725" spans="1:3" ht="15.75">
      <c r="A1725" s="8"/>
      <c r="B1725" s="9"/>
      <c r="C1725" s="8"/>
    </row>
    <row r="1726" spans="1:3" ht="15.75">
      <c r="A1726" s="8"/>
      <c r="B1726" s="9"/>
      <c r="C1726" s="8"/>
    </row>
    <row r="1727" spans="1:3" ht="15.75">
      <c r="A1727" s="8"/>
      <c r="B1727" s="9"/>
      <c r="C1727" s="8"/>
    </row>
    <row r="1728" spans="1:3" ht="15.75">
      <c r="A1728" s="8"/>
      <c r="B1728" s="9"/>
      <c r="C1728" s="8"/>
    </row>
    <row r="1729" spans="1:3" ht="15.75">
      <c r="A1729" s="8"/>
      <c r="B1729" s="9"/>
      <c r="C1729" s="8"/>
    </row>
    <row r="1730" spans="1:3" ht="15.75">
      <c r="A1730" s="8"/>
      <c r="B1730" s="9"/>
      <c r="C1730" s="8"/>
    </row>
    <row r="1731" spans="1:3" ht="15.75">
      <c r="A1731" s="8"/>
      <c r="B1731" s="9"/>
      <c r="C1731" s="8"/>
    </row>
    <row r="1732" spans="1:3" ht="15.75">
      <c r="A1732" s="8"/>
      <c r="B1732" s="9"/>
      <c r="C1732" s="8"/>
    </row>
    <row r="1733" spans="1:3" ht="15.75">
      <c r="A1733" s="8"/>
      <c r="B1733" s="9"/>
      <c r="C1733" s="8"/>
    </row>
    <row r="1734" spans="1:3" ht="15.75">
      <c r="A1734" s="8"/>
      <c r="B1734" s="9"/>
      <c r="C1734" s="8"/>
    </row>
    <row r="1735" spans="1:3" ht="15.75">
      <c r="A1735" s="8"/>
      <c r="B1735" s="9"/>
      <c r="C1735" s="8"/>
    </row>
    <row r="1736" spans="1:3" ht="15.75">
      <c r="A1736" s="8"/>
      <c r="B1736" s="9"/>
      <c r="C1736" s="8"/>
    </row>
    <row r="1737" spans="1:3" ht="15.75">
      <c r="A1737" s="8"/>
      <c r="B1737" s="9"/>
      <c r="C1737" s="8"/>
    </row>
    <row r="1738" spans="1:3" ht="15.75">
      <c r="A1738" s="8"/>
      <c r="B1738" s="9"/>
      <c r="C1738" s="8"/>
    </row>
    <row r="1739" spans="1:3" ht="15.75">
      <c r="A1739" s="8"/>
      <c r="B1739" s="9"/>
      <c r="C1739" s="8"/>
    </row>
    <row r="1740" spans="1:3" ht="15.75">
      <c r="A1740" s="8"/>
      <c r="B1740" s="9"/>
      <c r="C1740" s="8"/>
    </row>
    <row r="1741" spans="1:3" ht="15.75">
      <c r="A1741" s="8"/>
      <c r="B1741" s="9"/>
      <c r="C1741" s="8"/>
    </row>
    <row r="1742" spans="1:3" ht="15.75">
      <c r="A1742" s="8"/>
      <c r="B1742" s="9"/>
      <c r="C1742" s="8"/>
    </row>
    <row r="1743" spans="1:3" ht="15.75">
      <c r="A1743" s="8"/>
      <c r="B1743" s="9"/>
      <c r="C1743" s="8"/>
    </row>
    <row r="1744" spans="1:3" ht="15.75">
      <c r="A1744" s="8"/>
      <c r="B1744" s="9"/>
      <c r="C1744" s="8"/>
    </row>
    <row r="1745" spans="1:3" ht="15.75">
      <c r="A1745" s="8"/>
      <c r="B1745" s="9"/>
      <c r="C1745" s="8"/>
    </row>
    <row r="1746" spans="1:3" ht="15.75">
      <c r="A1746" s="8"/>
      <c r="B1746" s="9"/>
      <c r="C1746" s="8"/>
    </row>
    <row r="1747" spans="1:3" ht="15.75">
      <c r="A1747" s="8"/>
      <c r="B1747" s="9"/>
      <c r="C1747" s="8"/>
    </row>
    <row r="1748" spans="1:3" ht="15.75">
      <c r="A1748" s="8"/>
      <c r="B1748" s="9"/>
      <c r="C1748" s="8"/>
    </row>
    <row r="1749" spans="1:3" ht="15.75">
      <c r="A1749" s="8"/>
      <c r="B1749" s="9"/>
      <c r="C1749" s="8"/>
    </row>
    <row r="1750" spans="1:3" ht="15.75">
      <c r="A1750" s="8"/>
      <c r="B1750" s="9"/>
      <c r="C1750" s="8"/>
    </row>
    <row r="1751" spans="1:3" ht="15.75">
      <c r="A1751" s="8"/>
      <c r="B1751" s="9"/>
      <c r="C1751" s="8"/>
    </row>
    <row r="1752" spans="1:3" ht="15.75">
      <c r="A1752" s="8"/>
      <c r="B1752" s="9"/>
      <c r="C1752" s="8"/>
    </row>
    <row r="1753" spans="1:3" ht="15.75">
      <c r="A1753" s="8"/>
      <c r="B1753" s="9"/>
      <c r="C1753" s="8"/>
    </row>
    <row r="1754" spans="1:3" ht="15.75">
      <c r="A1754" s="8"/>
      <c r="B1754" s="9"/>
      <c r="C1754" s="8"/>
    </row>
    <row r="1755" spans="1:3" ht="15.75">
      <c r="A1755" s="8"/>
      <c r="B1755" s="9"/>
      <c r="C1755" s="8"/>
    </row>
    <row r="1756" spans="1:3" ht="15.75">
      <c r="A1756" s="8"/>
      <c r="B1756" s="9"/>
      <c r="C1756" s="8"/>
    </row>
    <row r="1757" spans="1:3" ht="15.75">
      <c r="A1757" s="8"/>
      <c r="B1757" s="9"/>
      <c r="C1757" s="8"/>
    </row>
    <row r="1758" spans="1:3" ht="15.75">
      <c r="A1758" s="8"/>
      <c r="B1758" s="9"/>
      <c r="C1758" s="8"/>
    </row>
    <row r="1759" spans="1:3" ht="15.75">
      <c r="A1759" s="8"/>
      <c r="B1759" s="9"/>
      <c r="C1759" s="8"/>
    </row>
    <row r="1760" spans="1:3" ht="15.75">
      <c r="A1760" s="8"/>
      <c r="B1760" s="9"/>
      <c r="C1760" s="8"/>
    </row>
    <row r="1761" spans="1:3" ht="15.75">
      <c r="A1761" s="8"/>
      <c r="B1761" s="9"/>
      <c r="C1761" s="8"/>
    </row>
    <row r="1762" spans="1:3" ht="15.75">
      <c r="A1762" s="8"/>
      <c r="B1762" s="9"/>
      <c r="C1762" s="8"/>
    </row>
    <row r="1763" spans="1:3" ht="15.75">
      <c r="A1763" s="8"/>
      <c r="B1763" s="9"/>
      <c r="C1763" s="8"/>
    </row>
    <row r="1764" spans="1:3" ht="15.75">
      <c r="A1764" s="8"/>
      <c r="B1764" s="9"/>
      <c r="C1764" s="8"/>
    </row>
    <row r="1765" spans="1:3" ht="15.75">
      <c r="A1765" s="8"/>
      <c r="B1765" s="9"/>
      <c r="C1765" s="8"/>
    </row>
    <row r="1766" spans="1:3" ht="15.75">
      <c r="A1766" s="8"/>
      <c r="B1766" s="9"/>
      <c r="C1766" s="8"/>
    </row>
    <row r="1767" spans="1:3" ht="15.75">
      <c r="A1767" s="8"/>
      <c r="B1767" s="9"/>
      <c r="C1767" s="8"/>
    </row>
    <row r="1768" spans="1:3" ht="15.75">
      <c r="A1768" s="8"/>
      <c r="B1768" s="9"/>
      <c r="C1768" s="8"/>
    </row>
    <row r="1769" spans="1:3" ht="15.75">
      <c r="A1769" s="8"/>
      <c r="B1769" s="9"/>
      <c r="C1769" s="8"/>
    </row>
    <row r="1770" spans="1:3" ht="15.75">
      <c r="A1770" s="8"/>
      <c r="B1770" s="9"/>
      <c r="C1770" s="8"/>
    </row>
    <row r="1771" spans="1:3" ht="15.75">
      <c r="A1771" s="8"/>
      <c r="B1771" s="9"/>
      <c r="C1771" s="8"/>
    </row>
    <row r="1772" spans="1:3" ht="15.75">
      <c r="A1772" s="8"/>
      <c r="B1772" s="9"/>
      <c r="C1772" s="8"/>
    </row>
    <row r="1773" spans="1:3" ht="15.75">
      <c r="A1773" s="8"/>
      <c r="B1773" s="9"/>
      <c r="C1773" s="8"/>
    </row>
    <row r="1774" spans="1:3" ht="15.75">
      <c r="A1774" s="8"/>
      <c r="B1774" s="9"/>
      <c r="C1774" s="8"/>
    </row>
    <row r="1775" spans="1:3" ht="15.75">
      <c r="A1775" s="8"/>
      <c r="B1775" s="9"/>
      <c r="C1775" s="8"/>
    </row>
    <row r="1776" spans="1:3" ht="15.75">
      <c r="A1776" s="8"/>
      <c r="B1776" s="9"/>
      <c r="C1776" s="8"/>
    </row>
    <row r="1777" spans="1:3" ht="15.75">
      <c r="A1777" s="8"/>
      <c r="B1777" s="9"/>
      <c r="C1777" s="8"/>
    </row>
    <row r="1778" spans="1:3" ht="15.75">
      <c r="A1778" s="8"/>
      <c r="B1778" s="9"/>
      <c r="C1778" s="8"/>
    </row>
    <row r="1779" spans="1:3" ht="15.75">
      <c r="A1779" s="8"/>
      <c r="B1779" s="9"/>
      <c r="C1779" s="8"/>
    </row>
    <row r="1780" spans="1:3" ht="15.75">
      <c r="A1780" s="8"/>
      <c r="B1780" s="9"/>
      <c r="C1780" s="8"/>
    </row>
    <row r="1781" spans="1:3" ht="15.75">
      <c r="A1781" s="8"/>
      <c r="B1781" s="9"/>
      <c r="C1781" s="8"/>
    </row>
    <row r="1782" spans="1:3" ht="15.75">
      <c r="A1782" s="8"/>
      <c r="B1782" s="9"/>
      <c r="C1782" s="8"/>
    </row>
    <row r="1783" spans="1:3" ht="15.75">
      <c r="A1783" s="8"/>
      <c r="B1783" s="9"/>
      <c r="C1783" s="8"/>
    </row>
    <row r="1784" spans="1:3" ht="15.75">
      <c r="A1784" s="8"/>
      <c r="B1784" s="9"/>
      <c r="C1784" s="8"/>
    </row>
    <row r="1785" spans="1:3" ht="15.75">
      <c r="A1785" s="8"/>
      <c r="B1785" s="9"/>
      <c r="C1785" s="8"/>
    </row>
    <row r="1786" spans="1:3" ht="15.75">
      <c r="A1786" s="8"/>
      <c r="B1786" s="9"/>
      <c r="C1786" s="8"/>
    </row>
    <row r="1787" spans="1:3" ht="15.75">
      <c r="A1787" s="8"/>
      <c r="B1787" s="9"/>
      <c r="C1787" s="8"/>
    </row>
    <row r="1788" spans="1:3" ht="15.75">
      <c r="A1788" s="8"/>
      <c r="B1788" s="9"/>
      <c r="C1788" s="8"/>
    </row>
    <row r="1789" spans="1:3" ht="15.75">
      <c r="A1789" s="8"/>
      <c r="B1789" s="9"/>
      <c r="C1789" s="8"/>
    </row>
    <row r="1790" spans="1:3" ht="15.75">
      <c r="A1790" s="8"/>
      <c r="B1790" s="9"/>
      <c r="C1790" s="8"/>
    </row>
    <row r="1791" spans="1:3" ht="15.75">
      <c r="A1791" s="8"/>
      <c r="B1791" s="9"/>
      <c r="C1791" s="8"/>
    </row>
    <row r="1792" spans="1:3" ht="15.75">
      <c r="A1792" s="8"/>
      <c r="B1792" s="9"/>
      <c r="C1792" s="8"/>
    </row>
    <row r="1793" spans="1:3" ht="15.75">
      <c r="A1793" s="8"/>
      <c r="B1793" s="9"/>
      <c r="C1793" s="8"/>
    </row>
    <row r="1794" spans="1:3" ht="15.75">
      <c r="A1794" s="8"/>
      <c r="B1794" s="9"/>
      <c r="C1794" s="8"/>
    </row>
    <row r="1795" spans="1:3" ht="15.75">
      <c r="A1795" s="8"/>
      <c r="B1795" s="9"/>
      <c r="C1795" s="8"/>
    </row>
    <row r="1796" spans="1:3" ht="15.75">
      <c r="A1796" s="8"/>
      <c r="B1796" s="9"/>
      <c r="C1796" s="8"/>
    </row>
    <row r="1797" spans="1:3" ht="15.75">
      <c r="A1797" s="8"/>
      <c r="B1797" s="9"/>
      <c r="C1797" s="8"/>
    </row>
    <row r="1798" spans="1:3" ht="15.75">
      <c r="A1798" s="8"/>
      <c r="B1798" s="9"/>
      <c r="C1798" s="8"/>
    </row>
    <row r="1799" spans="1:3" ht="15.75">
      <c r="A1799" s="8"/>
      <c r="B1799" s="9"/>
      <c r="C1799" s="8"/>
    </row>
    <row r="1800" spans="1:3" ht="15.75">
      <c r="A1800" s="8"/>
      <c r="B1800" s="9"/>
      <c r="C1800" s="8"/>
    </row>
    <row r="1801" spans="1:3" ht="15.75">
      <c r="A1801" s="8"/>
      <c r="B1801" s="9"/>
      <c r="C1801" s="8"/>
    </row>
    <row r="1802" spans="1:3" ht="15.75">
      <c r="A1802" s="8"/>
      <c r="B1802" s="9"/>
      <c r="C1802" s="8"/>
    </row>
    <row r="1803" spans="1:3" ht="15.75">
      <c r="A1803" s="8"/>
      <c r="B1803" s="9"/>
      <c r="C1803" s="8"/>
    </row>
    <row r="1804" spans="1:3" ht="15.75">
      <c r="A1804" s="8"/>
      <c r="B1804" s="9"/>
      <c r="C1804" s="8"/>
    </row>
    <row r="1805" spans="1:3" ht="15.75">
      <c r="A1805" s="8"/>
      <c r="B1805" s="9"/>
      <c r="C1805" s="8"/>
    </row>
    <row r="1806" spans="1:3" ht="15.75">
      <c r="A1806" s="8"/>
      <c r="B1806" s="9"/>
      <c r="C1806" s="8"/>
    </row>
    <row r="1807" spans="1:3" ht="15.75">
      <c r="A1807" s="8"/>
      <c r="B1807" s="9"/>
      <c r="C1807" s="8"/>
    </row>
    <row r="1808" spans="1:3" ht="15.75">
      <c r="A1808" s="8"/>
      <c r="B1808" s="9"/>
      <c r="C1808" s="8"/>
    </row>
    <row r="1809" spans="1:3" ht="15.75">
      <c r="A1809" s="8"/>
      <c r="B1809" s="9"/>
      <c r="C1809" s="8"/>
    </row>
    <row r="1810" spans="1:3" ht="15.75">
      <c r="A1810" s="8"/>
      <c r="B1810" s="9"/>
      <c r="C1810" s="8"/>
    </row>
    <row r="1811" spans="1:3" ht="15.75">
      <c r="A1811" s="8"/>
      <c r="B1811" s="9"/>
      <c r="C1811" s="8"/>
    </row>
    <row r="1812" spans="1:3" ht="15.75">
      <c r="A1812" s="8"/>
      <c r="B1812" s="9"/>
      <c r="C1812" s="8"/>
    </row>
    <row r="1813" spans="1:3" ht="15.75">
      <c r="A1813" s="8"/>
      <c r="B1813" s="9"/>
      <c r="C1813" s="8"/>
    </row>
    <row r="1814" spans="1:3" ht="15.75">
      <c r="A1814" s="8"/>
      <c r="B1814" s="9"/>
      <c r="C1814" s="8"/>
    </row>
    <row r="1815" spans="1:3" ht="15.75">
      <c r="A1815" s="8"/>
      <c r="B1815" s="9"/>
      <c r="C1815" s="8"/>
    </row>
    <row r="1816" spans="1:3" ht="15.75">
      <c r="A1816" s="8"/>
      <c r="B1816" s="9"/>
      <c r="C1816" s="8"/>
    </row>
    <row r="1817" spans="1:3" ht="15.75">
      <c r="A1817" s="8"/>
      <c r="B1817" s="9"/>
      <c r="C1817" s="8"/>
    </row>
    <row r="1818" spans="1:3" ht="15.75">
      <c r="A1818" s="8"/>
      <c r="B1818" s="9"/>
      <c r="C1818" s="8"/>
    </row>
  </sheetData>
  <sheetProtection/>
  <mergeCells count="36">
    <mergeCell ref="C955:G955"/>
    <mergeCell ref="M744:P744"/>
    <mergeCell ref="C949:G949"/>
    <mergeCell ref="M13:P13"/>
    <mergeCell ref="C947:G947"/>
    <mergeCell ref="C953:G953"/>
    <mergeCell ref="A918:G918"/>
    <mergeCell ref="A856:G856"/>
    <mergeCell ref="A743:A744"/>
    <mergeCell ref="A62:G62"/>
    <mergeCell ref="D743:D744"/>
    <mergeCell ref="M14:P14"/>
    <mergeCell ref="F1:G1"/>
    <mergeCell ref="A512:G512"/>
    <mergeCell ref="A525:G525"/>
    <mergeCell ref="A2:G2"/>
    <mergeCell ref="A5:G5"/>
    <mergeCell ref="M15:P15"/>
    <mergeCell ref="E3:G3"/>
    <mergeCell ref="A317:G318"/>
    <mergeCell ref="A221:G221"/>
    <mergeCell ref="A3:A4"/>
    <mergeCell ref="C959:G959"/>
    <mergeCell ref="A519:G520"/>
    <mergeCell ref="A522:G522"/>
    <mergeCell ref="A524:G524"/>
    <mergeCell ref="A716:G716"/>
    <mergeCell ref="F743:F744"/>
    <mergeCell ref="C957:G957"/>
    <mergeCell ref="A735:G735"/>
    <mergeCell ref="C951:G951"/>
    <mergeCell ref="A945:G945"/>
    <mergeCell ref="E743:E744"/>
    <mergeCell ref="B743:B744"/>
    <mergeCell ref="G743:G744"/>
    <mergeCell ref="C743:C744"/>
  </mergeCells>
  <printOptions/>
  <pageMargins left="0.35433070866141736" right="0.15748031496062992" top="0.7086614173228347" bottom="0.5118110236220472" header="0.4330708661417323" footer="0.1968503937007874"/>
  <pageSetup horizontalDpi="600" verticalDpi="600" orientation="portrait" paperSize="9" r:id="rId2"/>
  <headerFooter alignWithMargins="0">
    <oddFooter>&amp;C&amp;10&amp;P&amp;12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8.796875" defaultRowHeight="15"/>
  <cols>
    <col min="2" max="2" width="20.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Пользователь Windows</cp:lastModifiedBy>
  <cp:lastPrinted>2019-07-31T15:37:06Z</cp:lastPrinted>
  <dcterms:created xsi:type="dcterms:W3CDTF">1998-09-04T04:32:29Z</dcterms:created>
  <dcterms:modified xsi:type="dcterms:W3CDTF">2019-08-28T09:26:02Z</dcterms:modified>
  <cp:category/>
  <cp:version/>
  <cp:contentType/>
  <cp:contentStatus/>
</cp:coreProperties>
</file>