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135" windowWidth="10005" windowHeight="10005" activeTab="2"/>
  </bookViews>
  <sheets>
    <sheet name="прил 3" sheetId="1" r:id="rId1"/>
    <sheet name="прил4" sheetId="2" r:id="rId2"/>
    <sheet name="прил 5" sheetId="3" r:id="rId3"/>
  </sheets>
  <definedNames>
    <definedName name="_xlnm._FilterDatabase" localSheetId="1" hidden="1">прил4!$A$4:$F$396</definedName>
    <definedName name="_xlnm.Print_Titles" localSheetId="0">'прил 3'!$5:$5</definedName>
    <definedName name="_xlnm.Print_Titles" localSheetId="1">прил4!$4:$4</definedName>
    <definedName name="_xlnm.Print_Area" localSheetId="0">'прил 3'!$A$1:$E$42</definedName>
    <definedName name="_xlnm.Print_Area" localSheetId="2">'прил 5'!$A$1:$E$28</definedName>
    <definedName name="_xlnm.Print_Area" localSheetId="1">прил4!$A$1:$I$396</definedName>
  </definedNames>
  <calcPr calcId="125725"/>
</workbook>
</file>

<file path=xl/calcChain.xml><?xml version="1.0" encoding="utf-8"?>
<calcChain xmlns="http://schemas.openxmlformats.org/spreadsheetml/2006/main">
  <c r="F9" i="2"/>
  <c r="F8"/>
  <c r="F7" s="1"/>
  <c r="F13"/>
  <c r="F12" s="1"/>
  <c r="E9"/>
  <c r="E8" s="1"/>
  <c r="E13"/>
  <c r="E12" s="1"/>
  <c r="I9"/>
  <c r="I10"/>
  <c r="I11"/>
  <c r="I13"/>
  <c r="I14"/>
  <c r="F18"/>
  <c r="F17" s="1"/>
  <c r="E18"/>
  <c r="E17" s="1"/>
  <c r="I19"/>
  <c r="F25"/>
  <c r="F24" s="1"/>
  <c r="F29"/>
  <c r="F34"/>
  <c r="F33"/>
  <c r="F32" s="1"/>
  <c r="F39"/>
  <c r="F38" s="1"/>
  <c r="I38" s="1"/>
  <c r="F42"/>
  <c r="F41" s="1"/>
  <c r="F45"/>
  <c r="F51"/>
  <c r="F50" s="1"/>
  <c r="F56"/>
  <c r="F55"/>
  <c r="F59"/>
  <c r="F58" s="1"/>
  <c r="F65"/>
  <c r="F64" s="1"/>
  <c r="F68"/>
  <c r="I68" s="1"/>
  <c r="F74"/>
  <c r="F73" s="1"/>
  <c r="F78"/>
  <c r="F77"/>
  <c r="F82"/>
  <c r="F81" s="1"/>
  <c r="F87"/>
  <c r="F86"/>
  <c r="E25"/>
  <c r="E24" s="1"/>
  <c r="E23" s="1"/>
  <c r="E22" s="1"/>
  <c r="E29"/>
  <c r="E34"/>
  <c r="E33" s="1"/>
  <c r="E39"/>
  <c r="E38" s="1"/>
  <c r="E42"/>
  <c r="E41" s="1"/>
  <c r="E45"/>
  <c r="E51"/>
  <c r="E50" s="1"/>
  <c r="E56"/>
  <c r="E55"/>
  <c r="I55" s="1"/>
  <c r="E59"/>
  <c r="E58" s="1"/>
  <c r="E65"/>
  <c r="E64" s="1"/>
  <c r="E63" s="1"/>
  <c r="E62" s="1"/>
  <c r="E68"/>
  <c r="E74"/>
  <c r="E73" s="1"/>
  <c r="E72" s="1"/>
  <c r="E78"/>
  <c r="E77" s="1"/>
  <c r="I77" s="1"/>
  <c r="E82"/>
  <c r="E81" s="1"/>
  <c r="E87"/>
  <c r="E86"/>
  <c r="I86" s="1"/>
  <c r="I25"/>
  <c r="I26"/>
  <c r="I29"/>
  <c r="I30"/>
  <c r="I31"/>
  <c r="I35"/>
  <c r="I36"/>
  <c r="I37"/>
  <c r="I39"/>
  <c r="I40"/>
  <c r="I43"/>
  <c r="I45"/>
  <c r="I46"/>
  <c r="I47"/>
  <c r="I48"/>
  <c r="I52"/>
  <c r="I53"/>
  <c r="I54"/>
  <c r="I56"/>
  <c r="I57"/>
  <c r="I60"/>
  <c r="I61"/>
  <c r="I65"/>
  <c r="I66"/>
  <c r="I69"/>
  <c r="I70"/>
  <c r="I71"/>
  <c r="I74"/>
  <c r="I75"/>
  <c r="I76"/>
  <c r="I79"/>
  <c r="I83"/>
  <c r="I84"/>
  <c r="I85"/>
  <c r="I87"/>
  <c r="I88"/>
  <c r="F92"/>
  <c r="F91" s="1"/>
  <c r="F100"/>
  <c r="F99"/>
  <c r="F98" s="1"/>
  <c r="F105"/>
  <c r="F104" s="1"/>
  <c r="F109"/>
  <c r="F108" s="1"/>
  <c r="F112"/>
  <c r="F115"/>
  <c r="F114" s="1"/>
  <c r="F126"/>
  <c r="F125" s="1"/>
  <c r="F121"/>
  <c r="F120"/>
  <c r="F119" s="1"/>
  <c r="E92"/>
  <c r="E91" s="1"/>
  <c r="E90" s="1"/>
  <c r="E100"/>
  <c r="E99" s="1"/>
  <c r="E105"/>
  <c r="E104"/>
  <c r="E109"/>
  <c r="E108" s="1"/>
  <c r="E112"/>
  <c r="I112" s="1"/>
  <c r="E115"/>
  <c r="E114" s="1"/>
  <c r="E126"/>
  <c r="E125" s="1"/>
  <c r="E124" s="1"/>
  <c r="E121"/>
  <c r="E120" s="1"/>
  <c r="E119" s="1"/>
  <c r="E118" s="1"/>
  <c r="E117" s="1"/>
  <c r="I93"/>
  <c r="I94"/>
  <c r="I95"/>
  <c r="I96"/>
  <c r="I101"/>
  <c r="I102"/>
  <c r="I103"/>
  <c r="I105"/>
  <c r="I106"/>
  <c r="I109"/>
  <c r="I110"/>
  <c r="I113"/>
  <c r="I115"/>
  <c r="I116"/>
  <c r="I122"/>
  <c r="I123"/>
  <c r="I127"/>
  <c r="F131"/>
  <c r="F130" s="1"/>
  <c r="F134"/>
  <c r="F133"/>
  <c r="F139"/>
  <c r="F138" s="1"/>
  <c r="I138" s="1"/>
  <c r="F143"/>
  <c r="F142"/>
  <c r="F149"/>
  <c r="F148" s="1"/>
  <c r="I148" s="1"/>
  <c r="F151"/>
  <c r="F146"/>
  <c r="F145" s="1"/>
  <c r="F164"/>
  <c r="I164" s="1"/>
  <c r="F167"/>
  <c r="F171"/>
  <c r="F170"/>
  <c r="F175"/>
  <c r="F174" s="1"/>
  <c r="F160"/>
  <c r="F159" s="1"/>
  <c r="F179"/>
  <c r="F182"/>
  <c r="F181" s="1"/>
  <c r="F184"/>
  <c r="F187"/>
  <c r="F186" s="1"/>
  <c r="I186" s="1"/>
  <c r="F191"/>
  <c r="F190" s="1"/>
  <c r="F194"/>
  <c r="I194" s="1"/>
  <c r="F203"/>
  <c r="F202" s="1"/>
  <c r="F199"/>
  <c r="F207"/>
  <c r="F206" s="1"/>
  <c r="F211"/>
  <c r="F210"/>
  <c r="F217"/>
  <c r="F216" s="1"/>
  <c r="I216" s="1"/>
  <c r="F224"/>
  <c r="F223"/>
  <c r="E131"/>
  <c r="E130"/>
  <c r="E134"/>
  <c r="I134" s="1"/>
  <c r="E139"/>
  <c r="E138"/>
  <c r="E143"/>
  <c r="E142" s="1"/>
  <c r="E149"/>
  <c r="E148"/>
  <c r="E151"/>
  <c r="E146"/>
  <c r="E145" s="1"/>
  <c r="E164"/>
  <c r="E167"/>
  <c r="E163"/>
  <c r="E171"/>
  <c r="E170" s="1"/>
  <c r="E175"/>
  <c r="E174" s="1"/>
  <c r="E173" s="1"/>
  <c r="C18" i="1" s="1"/>
  <c r="E160" i="2"/>
  <c r="E159"/>
  <c r="E179"/>
  <c r="E182"/>
  <c r="E184"/>
  <c r="E181" s="1"/>
  <c r="E187"/>
  <c r="E186" s="1"/>
  <c r="E191"/>
  <c r="E190" s="1"/>
  <c r="E194"/>
  <c r="E193"/>
  <c r="E203"/>
  <c r="E202" s="1"/>
  <c r="E199"/>
  <c r="E207"/>
  <c r="E206"/>
  <c r="E211"/>
  <c r="E210" s="1"/>
  <c r="E217"/>
  <c r="E216"/>
  <c r="E224"/>
  <c r="I224" s="1"/>
  <c r="I131"/>
  <c r="I132"/>
  <c r="I135"/>
  <c r="I136"/>
  <c r="I137"/>
  <c r="I139"/>
  <c r="I140"/>
  <c r="I143"/>
  <c r="I144"/>
  <c r="I147"/>
  <c r="I149"/>
  <c r="I150"/>
  <c r="I151"/>
  <c r="I152"/>
  <c r="I153"/>
  <c r="I154"/>
  <c r="I155"/>
  <c r="I156"/>
  <c r="I157"/>
  <c r="I160"/>
  <c r="I161"/>
  <c r="I165"/>
  <c r="I166"/>
  <c r="I167"/>
  <c r="I168"/>
  <c r="I169"/>
  <c r="I171"/>
  <c r="I172"/>
  <c r="I175"/>
  <c r="I176"/>
  <c r="I179"/>
  <c r="I180"/>
  <c r="I183"/>
  <c r="I185"/>
  <c r="I187"/>
  <c r="I188"/>
  <c r="I189"/>
  <c r="I191"/>
  <c r="I192"/>
  <c r="I195"/>
  <c r="I196"/>
  <c r="I199"/>
  <c r="I200"/>
  <c r="I204"/>
  <c r="I207"/>
  <c r="I208"/>
  <c r="I209"/>
  <c r="I211"/>
  <c r="I212"/>
  <c r="I213"/>
  <c r="I214"/>
  <c r="I215"/>
  <c r="I217"/>
  <c r="I218"/>
  <c r="I219"/>
  <c r="I220"/>
  <c r="I221"/>
  <c r="I222"/>
  <c r="I225"/>
  <c r="I226"/>
  <c r="F236"/>
  <c r="F239"/>
  <c r="F235"/>
  <c r="F244"/>
  <c r="F243" s="1"/>
  <c r="I243" s="1"/>
  <c r="F248"/>
  <c r="F247"/>
  <c r="F233"/>
  <c r="F230"/>
  <c r="F229"/>
  <c r="F255"/>
  <c r="F259"/>
  <c r="F261"/>
  <c r="F258" s="1"/>
  <c r="F263"/>
  <c r="F266"/>
  <c r="F265"/>
  <c r="I265" s="1"/>
  <c r="F269"/>
  <c r="F268" s="1"/>
  <c r="F273"/>
  <c r="F272" s="1"/>
  <c r="I272" s="1"/>
  <c r="F252"/>
  <c r="E236"/>
  <c r="E235" s="1"/>
  <c r="E239"/>
  <c r="E244"/>
  <c r="E243" s="1"/>
  <c r="E248"/>
  <c r="E247" s="1"/>
  <c r="I247" s="1"/>
  <c r="E233"/>
  <c r="I233" s="1"/>
  <c r="E230"/>
  <c r="E229" s="1"/>
  <c r="C16" i="1" s="1"/>
  <c r="E255" i="2"/>
  <c r="E259"/>
  <c r="E261"/>
  <c r="E263"/>
  <c r="E258" s="1"/>
  <c r="E266"/>
  <c r="E265" s="1"/>
  <c r="E269"/>
  <c r="E268" s="1"/>
  <c r="E273"/>
  <c r="E272"/>
  <c r="E252"/>
  <c r="I231"/>
  <c r="I234"/>
  <c r="I236"/>
  <c r="I237"/>
  <c r="I238"/>
  <c r="I239"/>
  <c r="I240"/>
  <c r="I241"/>
  <c r="I242"/>
  <c r="I245"/>
  <c r="I246"/>
  <c r="I248"/>
  <c r="I249"/>
  <c r="I250"/>
  <c r="I252"/>
  <c r="I253"/>
  <c r="I255"/>
  <c r="I256"/>
  <c r="I257"/>
  <c r="I259"/>
  <c r="I260"/>
  <c r="I262"/>
  <c r="I263"/>
  <c r="I264"/>
  <c r="I267"/>
  <c r="I270"/>
  <c r="I271"/>
  <c r="I274"/>
  <c r="F284"/>
  <c r="I284" s="1"/>
  <c r="F288"/>
  <c r="I288" s="1"/>
  <c r="F293"/>
  <c r="F292" s="1"/>
  <c r="F298"/>
  <c r="F297"/>
  <c r="F296" s="1"/>
  <c r="F304"/>
  <c r="F306"/>
  <c r="I306" s="1"/>
  <c r="F308"/>
  <c r="I308" s="1"/>
  <c r="F310"/>
  <c r="F313"/>
  <c r="F315"/>
  <c r="F317"/>
  <c r="F319"/>
  <c r="F312"/>
  <c r="F324"/>
  <c r="F321" s="1"/>
  <c r="I321" s="1"/>
  <c r="F322"/>
  <c r="F328"/>
  <c r="F338"/>
  <c r="F337" s="1"/>
  <c r="F343"/>
  <c r="F342" s="1"/>
  <c r="I342" s="1"/>
  <c r="F347"/>
  <c r="F346" s="1"/>
  <c r="F351"/>
  <c r="F350" s="1"/>
  <c r="I350" s="1"/>
  <c r="F332"/>
  <c r="I332" s="1"/>
  <c r="F334"/>
  <c r="F354"/>
  <c r="F353" s="1"/>
  <c r="F360"/>
  <c r="F364"/>
  <c r="I364" s="1"/>
  <c r="F366"/>
  <c r="F369"/>
  <c r="F368"/>
  <c r="I368" s="1"/>
  <c r="F279"/>
  <c r="F278" s="1"/>
  <c r="E284"/>
  <c r="E288"/>
  <c r="E287" s="1"/>
  <c r="E286" s="1"/>
  <c r="E293"/>
  <c r="E292" s="1"/>
  <c r="E291" s="1"/>
  <c r="E298"/>
  <c r="E297" s="1"/>
  <c r="E304"/>
  <c r="I304" s="1"/>
  <c r="E306"/>
  <c r="E308"/>
  <c r="E310"/>
  <c r="E303"/>
  <c r="E313"/>
  <c r="E315"/>
  <c r="E317"/>
  <c r="E319"/>
  <c r="E312" s="1"/>
  <c r="E324"/>
  <c r="E322"/>
  <c r="E321"/>
  <c r="E328"/>
  <c r="I328" s="1"/>
  <c r="E338"/>
  <c r="E337" s="1"/>
  <c r="E343"/>
  <c r="E342"/>
  <c r="E347"/>
  <c r="E346" s="1"/>
  <c r="E351"/>
  <c r="E350"/>
  <c r="E332"/>
  <c r="E334"/>
  <c r="E354"/>
  <c r="E353" s="1"/>
  <c r="C32" i="1" s="1"/>
  <c r="E360" i="2"/>
  <c r="E359" s="1"/>
  <c r="E364"/>
  <c r="E363" s="1"/>
  <c r="E362" s="1"/>
  <c r="E366"/>
  <c r="E369"/>
  <c r="E368" s="1"/>
  <c r="E279"/>
  <c r="E278" s="1"/>
  <c r="E277" s="1"/>
  <c r="E276" s="1"/>
  <c r="I280"/>
  <c r="I281"/>
  <c r="I285"/>
  <c r="I289"/>
  <c r="I290"/>
  <c r="I293"/>
  <c r="I294"/>
  <c r="I295"/>
  <c r="I299"/>
  <c r="I300"/>
  <c r="I305"/>
  <c r="I307"/>
  <c r="I309"/>
  <c r="I310"/>
  <c r="I311"/>
  <c r="I313"/>
  <c r="I314"/>
  <c r="I315"/>
  <c r="I316"/>
  <c r="I317"/>
  <c r="I318"/>
  <c r="I320"/>
  <c r="I322"/>
  <c r="I323"/>
  <c r="I325"/>
  <c r="I329"/>
  <c r="I330"/>
  <c r="I333"/>
  <c r="I334"/>
  <c r="I335"/>
  <c r="I336"/>
  <c r="I339"/>
  <c r="I340"/>
  <c r="I341"/>
  <c r="I343"/>
  <c r="I344"/>
  <c r="I345"/>
  <c r="I348"/>
  <c r="I349"/>
  <c r="I351"/>
  <c r="I352"/>
  <c r="I355"/>
  <c r="I356"/>
  <c r="I357"/>
  <c r="I361"/>
  <c r="I365"/>
  <c r="I366"/>
  <c r="I367"/>
  <c r="I369"/>
  <c r="I370"/>
  <c r="I371"/>
  <c r="F375"/>
  <c r="F374"/>
  <c r="I374" s="1"/>
  <c r="F378"/>
  <c r="F377" s="1"/>
  <c r="F382"/>
  <c r="F381" s="1"/>
  <c r="F386"/>
  <c r="F390"/>
  <c r="F389" s="1"/>
  <c r="F394"/>
  <c r="F392" s="1"/>
  <c r="E375"/>
  <c r="E374"/>
  <c r="E373" s="1"/>
  <c r="E378"/>
  <c r="E377" s="1"/>
  <c r="C12" i="1" s="1"/>
  <c r="E382" i="2"/>
  <c r="E381" s="1"/>
  <c r="E386"/>
  <c r="E390"/>
  <c r="E389" s="1"/>
  <c r="E394"/>
  <c r="E392" s="1"/>
  <c r="C41" i="1" s="1"/>
  <c r="C40" s="1"/>
  <c r="I375" i="2"/>
  <c r="I376"/>
  <c r="I378"/>
  <c r="I379"/>
  <c r="I383"/>
  <c r="I386"/>
  <c r="I387"/>
  <c r="I391"/>
  <c r="I395"/>
  <c r="H134"/>
  <c r="G134"/>
  <c r="H378"/>
  <c r="H377"/>
  <c r="G378"/>
  <c r="G377" s="1"/>
  <c r="H343"/>
  <c r="H342"/>
  <c r="G343"/>
  <c r="G342" s="1"/>
  <c r="H319"/>
  <c r="G319"/>
  <c r="H239"/>
  <c r="G239"/>
  <c r="H121"/>
  <c r="H120"/>
  <c r="H119" s="1"/>
  <c r="H118" s="1"/>
  <c r="H117" s="1"/>
  <c r="G121"/>
  <c r="G120" s="1"/>
  <c r="G119" s="1"/>
  <c r="G118" s="1"/>
  <c r="G117" s="1"/>
  <c r="H115"/>
  <c r="H114" s="1"/>
  <c r="G115"/>
  <c r="G114"/>
  <c r="G112"/>
  <c r="G111" s="1"/>
  <c r="G109"/>
  <c r="G108"/>
  <c r="H87"/>
  <c r="H86" s="1"/>
  <c r="G87"/>
  <c r="H59"/>
  <c r="H58" s="1"/>
  <c r="G59"/>
  <c r="G58" s="1"/>
  <c r="H39"/>
  <c r="H38" s="1"/>
  <c r="G39"/>
  <c r="G38" s="1"/>
  <c r="H42"/>
  <c r="H41" s="1"/>
  <c r="G42"/>
  <c r="G41" s="1"/>
  <c r="H45"/>
  <c r="G45"/>
  <c r="H51"/>
  <c r="H50" s="1"/>
  <c r="H49" s="1"/>
  <c r="H44" s="1"/>
  <c r="G51"/>
  <c r="G50" s="1"/>
  <c r="H56"/>
  <c r="H55" s="1"/>
  <c r="G56"/>
  <c r="G55" s="1"/>
  <c r="H65"/>
  <c r="H64" s="1"/>
  <c r="H63" s="1"/>
  <c r="H62" s="1"/>
  <c r="G65"/>
  <c r="G64" s="1"/>
  <c r="G63" s="1"/>
  <c r="G62" s="1"/>
  <c r="H68"/>
  <c r="G68"/>
  <c r="H74"/>
  <c r="H73" s="1"/>
  <c r="H72" s="1"/>
  <c r="H67" s="1"/>
  <c r="G74"/>
  <c r="G73" s="1"/>
  <c r="H78"/>
  <c r="H77" s="1"/>
  <c r="G78"/>
  <c r="G77" s="1"/>
  <c r="H82"/>
  <c r="H81" s="1"/>
  <c r="H80" s="1"/>
  <c r="G82"/>
  <c r="H34"/>
  <c r="H33" s="1"/>
  <c r="H32" s="1"/>
  <c r="H28" s="1"/>
  <c r="H27" s="1"/>
  <c r="G34"/>
  <c r="G33" s="1"/>
  <c r="G32" s="1"/>
  <c r="G28" s="1"/>
  <c r="H29"/>
  <c r="G29"/>
  <c r="H25"/>
  <c r="H24" s="1"/>
  <c r="H23" s="1"/>
  <c r="H22" s="1"/>
  <c r="H21" s="1"/>
  <c r="H20" s="1"/>
  <c r="G25"/>
  <c r="G24" s="1"/>
  <c r="G23" s="1"/>
  <c r="G22" s="1"/>
  <c r="G21" s="1"/>
  <c r="H18"/>
  <c r="H17" s="1"/>
  <c r="H16" s="1"/>
  <c r="H15" s="1"/>
  <c r="G18"/>
  <c r="H13"/>
  <c r="G13"/>
  <c r="G12" s="1"/>
  <c r="H139"/>
  <c r="H138" s="1"/>
  <c r="G139"/>
  <c r="G138"/>
  <c r="H143"/>
  <c r="H142" s="1"/>
  <c r="G143"/>
  <c r="G142"/>
  <c r="H146"/>
  <c r="H145" s="1"/>
  <c r="G146"/>
  <c r="G145"/>
  <c r="H149"/>
  <c r="H148" s="1"/>
  <c r="G149"/>
  <c r="G148"/>
  <c r="H151"/>
  <c r="G151"/>
  <c r="H160"/>
  <c r="H159"/>
  <c r="G160"/>
  <c r="G159" s="1"/>
  <c r="H164"/>
  <c r="G164"/>
  <c r="H167"/>
  <c r="G167"/>
  <c r="H171"/>
  <c r="H170"/>
  <c r="G171"/>
  <c r="G170" s="1"/>
  <c r="G162" s="1"/>
  <c r="H175"/>
  <c r="H174"/>
  <c r="H173" s="1"/>
  <c r="G175"/>
  <c r="G174" s="1"/>
  <c r="G173" s="1"/>
  <c r="H179"/>
  <c r="G179"/>
  <c r="H182"/>
  <c r="G182"/>
  <c r="H184"/>
  <c r="G184"/>
  <c r="H187"/>
  <c r="H186"/>
  <c r="G187"/>
  <c r="G186" s="1"/>
  <c r="H191"/>
  <c r="H190"/>
  <c r="G191"/>
  <c r="G190" s="1"/>
  <c r="H194"/>
  <c r="H193"/>
  <c r="G194"/>
  <c r="G193" s="1"/>
  <c r="H199"/>
  <c r="G199"/>
  <c r="H203"/>
  <c r="H202" s="1"/>
  <c r="G203"/>
  <c r="G202" s="1"/>
  <c r="H207"/>
  <c r="H206"/>
  <c r="G207"/>
  <c r="G206" s="1"/>
  <c r="H211"/>
  <c r="H210"/>
  <c r="G211"/>
  <c r="G210" s="1"/>
  <c r="H217"/>
  <c r="H216"/>
  <c r="G217"/>
  <c r="G216" s="1"/>
  <c r="H224"/>
  <c r="H223"/>
  <c r="G224"/>
  <c r="G223" s="1"/>
  <c r="H230"/>
  <c r="H229"/>
  <c r="G230"/>
  <c r="G229" s="1"/>
  <c r="G228" s="1"/>
  <c r="H233"/>
  <c r="G233"/>
  <c r="H236"/>
  <c r="H235" s="1"/>
  <c r="G236"/>
  <c r="G235"/>
  <c r="H244"/>
  <c r="H243" s="1"/>
  <c r="G244"/>
  <c r="G243"/>
  <c r="H248"/>
  <c r="H247" s="1"/>
  <c r="G248"/>
  <c r="G247"/>
  <c r="H252"/>
  <c r="G252"/>
  <c r="H255"/>
  <c r="G255"/>
  <c r="H259"/>
  <c r="G259"/>
  <c r="H261"/>
  <c r="G261"/>
  <c r="H263"/>
  <c r="G263"/>
  <c r="H266"/>
  <c r="H265"/>
  <c r="G266"/>
  <c r="G265" s="1"/>
  <c r="H269"/>
  <c r="H268"/>
  <c r="G269"/>
  <c r="G268" s="1"/>
  <c r="H273"/>
  <c r="H272"/>
  <c r="G273"/>
  <c r="G272" s="1"/>
  <c r="H279"/>
  <c r="H278"/>
  <c r="H277" s="1"/>
  <c r="H276" s="1"/>
  <c r="G279"/>
  <c r="G278"/>
  <c r="G277" s="1"/>
  <c r="G276" s="1"/>
  <c r="H284"/>
  <c r="G284"/>
  <c r="H288"/>
  <c r="H287" s="1"/>
  <c r="H286" s="1"/>
  <c r="G288"/>
  <c r="G287" s="1"/>
  <c r="G286" s="1"/>
  <c r="G283" s="1"/>
  <c r="H293"/>
  <c r="H292"/>
  <c r="H291" s="1"/>
  <c r="G293"/>
  <c r="G292" s="1"/>
  <c r="G291" s="1"/>
  <c r="H298"/>
  <c r="H297" s="1"/>
  <c r="H296" s="1"/>
  <c r="G298"/>
  <c r="G297" s="1"/>
  <c r="G296" s="1"/>
  <c r="H304"/>
  <c r="G304"/>
  <c r="H306"/>
  <c r="G306"/>
  <c r="H308"/>
  <c r="G308"/>
  <c r="H310"/>
  <c r="G310"/>
  <c r="H313"/>
  <c r="G313"/>
  <c r="H315"/>
  <c r="G315"/>
  <c r="H317"/>
  <c r="G317"/>
  <c r="H322"/>
  <c r="G322"/>
  <c r="H324"/>
  <c r="G324"/>
  <c r="H328"/>
  <c r="G328"/>
  <c r="H332"/>
  <c r="G332"/>
  <c r="H334"/>
  <c r="G334"/>
  <c r="H338"/>
  <c r="H337"/>
  <c r="G338"/>
  <c r="G337" s="1"/>
  <c r="G331" s="1"/>
  <c r="G327" s="1"/>
  <c r="G326" s="1"/>
  <c r="H347"/>
  <c r="H346"/>
  <c r="G347"/>
  <c r="G346" s="1"/>
  <c r="H351"/>
  <c r="H350"/>
  <c r="G351"/>
  <c r="G350" s="1"/>
  <c r="H354"/>
  <c r="H353"/>
  <c r="G354"/>
  <c r="G353" s="1"/>
  <c r="H360"/>
  <c r="G360"/>
  <c r="H364"/>
  <c r="G364"/>
  <c r="H366"/>
  <c r="G366"/>
  <c r="H369"/>
  <c r="H368" s="1"/>
  <c r="G369"/>
  <c r="G368"/>
  <c r="H375"/>
  <c r="H374" s="1"/>
  <c r="H373" s="1"/>
  <c r="G375"/>
  <c r="G374" s="1"/>
  <c r="G373" s="1"/>
  <c r="H382"/>
  <c r="H381" s="1"/>
  <c r="H380" s="1"/>
  <c r="G382"/>
  <c r="G381" s="1"/>
  <c r="G380" s="1"/>
  <c r="H386"/>
  <c r="G386"/>
  <c r="H390"/>
  <c r="H389" s="1"/>
  <c r="G390"/>
  <c r="G389" s="1"/>
  <c r="H394"/>
  <c r="H392" s="1"/>
  <c r="G394"/>
  <c r="G392" s="1"/>
  <c r="H133"/>
  <c r="G133"/>
  <c r="H131"/>
  <c r="G131"/>
  <c r="H130"/>
  <c r="G130"/>
  <c r="H126"/>
  <c r="G126"/>
  <c r="H125"/>
  <c r="H124" s="1"/>
  <c r="G125"/>
  <c r="G124" s="1"/>
  <c r="H112"/>
  <c r="H109"/>
  <c r="H108" s="1"/>
  <c r="H105"/>
  <c r="H104" s="1"/>
  <c r="G105"/>
  <c r="G104"/>
  <c r="H100"/>
  <c r="H99" s="1"/>
  <c r="H98" s="1"/>
  <c r="H97" s="1"/>
  <c r="G100"/>
  <c r="G99"/>
  <c r="G98" s="1"/>
  <c r="G97" s="1"/>
  <c r="H92"/>
  <c r="H91" s="1"/>
  <c r="H90" s="1"/>
  <c r="G92"/>
  <c r="G91"/>
  <c r="G90" s="1"/>
  <c r="G86"/>
  <c r="G81"/>
  <c r="G80"/>
  <c r="G17"/>
  <c r="G16" s="1"/>
  <c r="G15" s="1"/>
  <c r="H12"/>
  <c r="H9"/>
  <c r="G9"/>
  <c r="H8"/>
  <c r="H7" s="1"/>
  <c r="H6" s="1"/>
  <c r="G8"/>
  <c r="G7" s="1"/>
  <c r="G6" s="1"/>
  <c r="D37" i="1"/>
  <c r="D10"/>
  <c r="C10"/>
  <c r="D7"/>
  <c r="C7"/>
  <c r="C23"/>
  <c r="E10"/>
  <c r="D9"/>
  <c r="E7"/>
  <c r="D8"/>
  <c r="H393" i="2"/>
  <c r="G393"/>
  <c r="H363"/>
  <c r="G363"/>
  <c r="G362" s="1"/>
  <c r="G359" s="1"/>
  <c r="G358" s="1"/>
  <c r="H331"/>
  <c r="H327"/>
  <c r="H326" s="1"/>
  <c r="H303"/>
  <c r="H312"/>
  <c r="H302" s="1"/>
  <c r="H301" s="1"/>
  <c r="H321"/>
  <c r="G321"/>
  <c r="G312"/>
  <c r="G303"/>
  <c r="G302" s="1"/>
  <c r="G301" s="1"/>
  <c r="H258"/>
  <c r="H254" s="1"/>
  <c r="H251" s="1"/>
  <c r="G258"/>
  <c r="G254" s="1"/>
  <c r="G251" s="1"/>
  <c r="G232"/>
  <c r="H205"/>
  <c r="H181"/>
  <c r="H178" s="1"/>
  <c r="H177" s="1"/>
  <c r="G181"/>
  <c r="G163"/>
  <c r="H163"/>
  <c r="H162" s="1"/>
  <c r="H158" s="1"/>
  <c r="G141"/>
  <c r="G129" s="1"/>
  <c r="C34" i="1"/>
  <c r="H385" i="2" l="1"/>
  <c r="H384" s="1"/>
  <c r="H388"/>
  <c r="F388"/>
  <c r="F385"/>
  <c r="I389"/>
  <c r="I297"/>
  <c r="E296"/>
  <c r="I278"/>
  <c r="F277"/>
  <c r="I337"/>
  <c r="F331"/>
  <c r="E232"/>
  <c r="E228" s="1"/>
  <c r="I235"/>
  <c r="F205"/>
  <c r="I206"/>
  <c r="D34" i="1"/>
  <c r="I99" i="2"/>
  <c r="E98"/>
  <c r="F124"/>
  <c r="I124" s="1"/>
  <c r="I125"/>
  <c r="I104"/>
  <c r="C15" i="1"/>
  <c r="E21" i="2"/>
  <c r="I64"/>
  <c r="F63"/>
  <c r="I50"/>
  <c r="F49"/>
  <c r="F28"/>
  <c r="H232"/>
  <c r="H228" s="1"/>
  <c r="H227" s="1"/>
  <c r="G178"/>
  <c r="G177" s="1"/>
  <c r="G158"/>
  <c r="G128" s="1"/>
  <c r="H141"/>
  <c r="I312"/>
  <c r="F232"/>
  <c r="I190"/>
  <c r="G388"/>
  <c r="G385"/>
  <c r="G384" s="1"/>
  <c r="C21" i="1"/>
  <c r="E380" i="2"/>
  <c r="I392"/>
  <c r="D41" i="1"/>
  <c r="I377" i="2"/>
  <c r="D12" i="1"/>
  <c r="I292" i="2"/>
  <c r="F291"/>
  <c r="I291" s="1"/>
  <c r="F178"/>
  <c r="I181"/>
  <c r="I130"/>
  <c r="I108"/>
  <c r="D20" i="1"/>
  <c r="I91" i="2"/>
  <c r="F90"/>
  <c r="D36" i="1"/>
  <c r="F80" i="2"/>
  <c r="I80" s="1"/>
  <c r="I81"/>
  <c r="F23"/>
  <c r="I24"/>
  <c r="F6"/>
  <c r="G205"/>
  <c r="E302"/>
  <c r="E301" s="1"/>
  <c r="E283"/>
  <c r="I268"/>
  <c r="I258"/>
  <c r="E178"/>
  <c r="E177" s="1"/>
  <c r="I170"/>
  <c r="I145"/>
  <c r="H198"/>
  <c r="H197" s="1"/>
  <c r="H201"/>
  <c r="G198"/>
  <c r="G197" s="1"/>
  <c r="G201"/>
  <c r="I381"/>
  <c r="D21" i="1"/>
  <c r="E21" s="1"/>
  <c r="F380" i="2"/>
  <c r="I380" s="1"/>
  <c r="I353"/>
  <c r="D32" i="1"/>
  <c r="E32" s="1"/>
  <c r="E198" i="2"/>
  <c r="E201"/>
  <c r="I202"/>
  <c r="F198"/>
  <c r="F201"/>
  <c r="I201" s="1"/>
  <c r="F173"/>
  <c r="I173" s="1"/>
  <c r="I174"/>
  <c r="I119"/>
  <c r="F118"/>
  <c r="E80"/>
  <c r="C36" i="1"/>
  <c r="E32" i="2"/>
  <c r="E28" s="1"/>
  <c r="I33"/>
  <c r="F72"/>
  <c r="I72" s="1"/>
  <c r="I73"/>
  <c r="D11" i="1"/>
  <c r="F16" i="2"/>
  <c r="I17"/>
  <c r="I12"/>
  <c r="G227"/>
  <c r="H129"/>
  <c r="H128" s="1"/>
  <c r="H362"/>
  <c r="H359" s="1"/>
  <c r="H358" s="1"/>
  <c r="H111"/>
  <c r="H107" s="1"/>
  <c r="H89" s="1"/>
  <c r="H372"/>
  <c r="H283"/>
  <c r="H282" s="1"/>
  <c r="G72"/>
  <c r="G67" s="1"/>
  <c r="G49"/>
  <c r="G44" s="1"/>
  <c r="G27" s="1"/>
  <c r="G20" s="1"/>
  <c r="G396" s="1"/>
  <c r="G107"/>
  <c r="G89" s="1"/>
  <c r="E331"/>
  <c r="E327" s="1"/>
  <c r="E326" s="1"/>
  <c r="I346"/>
  <c r="E254"/>
  <c r="E251" s="1"/>
  <c r="I229"/>
  <c r="E162"/>
  <c r="E158" s="1"/>
  <c r="I210"/>
  <c r="I142"/>
  <c r="C28" i="1"/>
  <c r="E49" i="2"/>
  <c r="E44" s="1"/>
  <c r="C26" i="1" s="1"/>
  <c r="I41" i="2"/>
  <c r="E388"/>
  <c r="E385"/>
  <c r="E384" s="1"/>
  <c r="E358"/>
  <c r="C39" i="1"/>
  <c r="C38" s="1"/>
  <c r="I159" i="2"/>
  <c r="D16" i="1"/>
  <c r="E16" s="1"/>
  <c r="C20"/>
  <c r="I114" i="2"/>
  <c r="F111"/>
  <c r="F97"/>
  <c r="I98"/>
  <c r="C11" i="1"/>
  <c r="E16" i="2"/>
  <c r="E15" s="1"/>
  <c r="I8"/>
  <c r="E7"/>
  <c r="E6" s="1"/>
  <c r="C8" i="1"/>
  <c r="E8" s="1"/>
  <c r="G372" i="2"/>
  <c r="G282"/>
  <c r="G275" s="1"/>
  <c r="E372"/>
  <c r="I296"/>
  <c r="F254"/>
  <c r="E141"/>
  <c r="C13" i="1" s="1"/>
  <c r="E67" i="2"/>
  <c r="C29" i="1" s="1"/>
  <c r="I58" i="2"/>
  <c r="F393"/>
  <c r="I347"/>
  <c r="I319"/>
  <c r="I279"/>
  <c r="F363"/>
  <c r="F287"/>
  <c r="I273"/>
  <c r="I269"/>
  <c r="I261"/>
  <c r="I203"/>
  <c r="E223"/>
  <c r="C37" i="1" s="1"/>
  <c r="E37" s="1"/>
  <c r="E133" i="2"/>
  <c r="C9" i="1" s="1"/>
  <c r="E9" s="1"/>
  <c r="F193" i="2"/>
  <c r="F163"/>
  <c r="F141"/>
  <c r="D13" i="1" s="1"/>
  <c r="E13" s="1"/>
  <c r="I121" i="2"/>
  <c r="I59"/>
  <c r="I51"/>
  <c r="F67"/>
  <c r="E393"/>
  <c r="I390"/>
  <c r="F373"/>
  <c r="I360"/>
  <c r="I324"/>
  <c r="F303"/>
  <c r="I266"/>
  <c r="I230"/>
  <c r="I182"/>
  <c r="I146"/>
  <c r="I126"/>
  <c r="E111"/>
  <c r="C22" i="1" s="1"/>
  <c r="I18" i="2"/>
  <c r="I394"/>
  <c r="I382"/>
  <c r="I354"/>
  <c r="I338"/>
  <c r="I298"/>
  <c r="I244"/>
  <c r="I184"/>
  <c r="I120"/>
  <c r="I100"/>
  <c r="I92"/>
  <c r="I82"/>
  <c r="I78"/>
  <c r="I42"/>
  <c r="I34"/>
  <c r="I373" l="1"/>
  <c r="F302"/>
  <c r="I303"/>
  <c r="D23" i="1"/>
  <c r="E23" s="1"/>
  <c r="I193" i="2"/>
  <c r="F251"/>
  <c r="I251" s="1"/>
  <c r="I254"/>
  <c r="E20" i="1"/>
  <c r="I277" i="2"/>
  <c r="F276"/>
  <c r="I276" s="1"/>
  <c r="E107"/>
  <c r="E205"/>
  <c r="I7"/>
  <c r="F129"/>
  <c r="I32"/>
  <c r="F162"/>
  <c r="I163"/>
  <c r="F286"/>
  <c r="I287"/>
  <c r="D6" i="1"/>
  <c r="E11"/>
  <c r="E27" i="2"/>
  <c r="C25" i="1"/>
  <c r="C24" s="1"/>
  <c r="F197" i="2"/>
  <c r="I198"/>
  <c r="E282"/>
  <c r="E275" s="1"/>
  <c r="C27" i="1"/>
  <c r="I6" i="2"/>
  <c r="E41" i="1"/>
  <c r="D40"/>
  <c r="E40" s="1"/>
  <c r="F228" i="2"/>
  <c r="I232"/>
  <c r="I28"/>
  <c r="D25" i="1"/>
  <c r="F62" i="2"/>
  <c r="I63"/>
  <c r="E97"/>
  <c r="E89" s="1"/>
  <c r="C17" i="1"/>
  <c r="C14" s="1"/>
  <c r="C19"/>
  <c r="D18"/>
  <c r="E18" s="1"/>
  <c r="I205" i="2"/>
  <c r="D29" i="1"/>
  <c r="E29" s="1"/>
  <c r="I67" i="2"/>
  <c r="I16"/>
  <c r="F15"/>
  <c r="I15" s="1"/>
  <c r="F117"/>
  <c r="I117" s="1"/>
  <c r="I118"/>
  <c r="E197"/>
  <c r="C31" i="1"/>
  <c r="C30" s="1"/>
  <c r="F22" i="2"/>
  <c r="I23"/>
  <c r="F89"/>
  <c r="I89" s="1"/>
  <c r="I90"/>
  <c r="F177"/>
  <c r="I177" s="1"/>
  <c r="I178"/>
  <c r="F327"/>
  <c r="D31" i="1" s="1"/>
  <c r="I331" i="2"/>
  <c r="I223"/>
  <c r="I388"/>
  <c r="F362"/>
  <c r="I363"/>
  <c r="I111"/>
  <c r="D22" i="1"/>
  <c r="E22" s="1"/>
  <c r="I49" i="2"/>
  <c r="F44"/>
  <c r="E34" i="1"/>
  <c r="I385" i="2"/>
  <c r="F384"/>
  <c r="I384" s="1"/>
  <c r="D35" i="1"/>
  <c r="E35" s="1"/>
  <c r="I141" i="2"/>
  <c r="E129"/>
  <c r="I393"/>
  <c r="I133"/>
  <c r="C35" i="1"/>
  <c r="C33" s="1"/>
  <c r="H275" i="2"/>
  <c r="H396" s="1"/>
  <c r="C6" i="1"/>
  <c r="E36"/>
  <c r="F107" i="2"/>
  <c r="I107" s="1"/>
  <c r="E20"/>
  <c r="E227"/>
  <c r="D30" i="1" l="1"/>
  <c r="E30" s="1"/>
  <c r="E31"/>
  <c r="F21" i="2"/>
  <c r="I22"/>
  <c r="E25" i="1"/>
  <c r="I228" i="2"/>
  <c r="F227"/>
  <c r="I227" s="1"/>
  <c r="I44"/>
  <c r="D26" i="1"/>
  <c r="E26" s="1"/>
  <c r="I62" i="2"/>
  <c r="I286"/>
  <c r="F283"/>
  <c r="I129"/>
  <c r="C42" i="1"/>
  <c r="D33"/>
  <c r="E33" s="1"/>
  <c r="I97" i="2"/>
  <c r="D19" i="1"/>
  <c r="E19" s="1"/>
  <c r="F27" i="2"/>
  <c r="I27" s="1"/>
  <c r="F372"/>
  <c r="I372" s="1"/>
  <c r="F326"/>
  <c r="I326" s="1"/>
  <c r="I327"/>
  <c r="I362"/>
  <c r="F359"/>
  <c r="E6" i="1"/>
  <c r="F158" i="2"/>
  <c r="I158" s="1"/>
  <c r="I162"/>
  <c r="D17" i="1"/>
  <c r="E17" s="1"/>
  <c r="F301" i="2"/>
  <c r="I301" s="1"/>
  <c r="I302"/>
  <c r="E128"/>
  <c r="E396" s="1"/>
  <c r="I197"/>
  <c r="D39" i="1" l="1"/>
  <c r="F358" i="2"/>
  <c r="I358" s="1"/>
  <c r="I359"/>
  <c r="D27" i="1"/>
  <c r="F282" i="2"/>
  <c r="I283"/>
  <c r="F20"/>
  <c r="I21"/>
  <c r="D15" i="1"/>
  <c r="D28"/>
  <c r="E28" s="1"/>
  <c r="F128" i="2"/>
  <c r="I128" s="1"/>
  <c r="D14" i="1" l="1"/>
  <c r="E15"/>
  <c r="I282" i="2"/>
  <c r="F275"/>
  <c r="I275" s="1"/>
  <c r="D38" i="1"/>
  <c r="E38" s="1"/>
  <c r="E39"/>
  <c r="I20" i="2"/>
  <c r="F396"/>
  <c r="I396" s="1"/>
  <c r="E27" i="1"/>
  <c r="D24"/>
  <c r="E24" s="1"/>
  <c r="E14" l="1"/>
  <c r="D42"/>
  <c r="E42" s="1"/>
</calcChain>
</file>

<file path=xl/sharedStrings.xml><?xml version="1.0" encoding="utf-8"?>
<sst xmlns="http://schemas.openxmlformats.org/spreadsheetml/2006/main" count="1644" uniqueCount="499">
  <si>
    <t>Основное мероприятие "Обеспечение условий для художественного и народного творчества, совершенствование культурно-досуговой деятельности"</t>
  </si>
  <si>
    <t>П420100000</t>
  </si>
  <si>
    <t>П420177290</t>
  </si>
  <si>
    <t>Основное мероприятие "Обеспечение деятельности музея"</t>
  </si>
  <si>
    <t>П430177300</t>
  </si>
  <si>
    <t>П430100000</t>
  </si>
  <si>
    <t>П440000000</t>
  </si>
  <si>
    <t>Основное мероприятие "Обеспечение деятельности библиотечной системы"</t>
  </si>
  <si>
    <t>П440177310</t>
  </si>
  <si>
    <t>П440100000</t>
  </si>
  <si>
    <t>Основное мероприятие "Обеспечение условий для отдыха горожан "</t>
  </si>
  <si>
    <t>П430000000</t>
  </si>
  <si>
    <t>Основное мероприятие "Профилактика правонарушений и борьба с преступностью"</t>
  </si>
  <si>
    <t>ПК00000000</t>
  </si>
  <si>
    <t>ПК00100000</t>
  </si>
  <si>
    <t>ПК00177150</t>
  </si>
  <si>
    <t>БП00071580</t>
  </si>
  <si>
    <t>БП00071590</t>
  </si>
  <si>
    <t>Выполнение работ (оказание услуг) по осуществлению перевозок по регулируемым тарифам  по регулярным  маршрутам муниципальной маршрутной сети в рамках непрограммной части городского бюджета</t>
  </si>
  <si>
    <t>Подпрограмма "Развитие учреждений культурно-досугового типа города Ливны"</t>
  </si>
  <si>
    <t xml:space="preserve">Подпрограмма "Развитие музейной деятельности в городе Ливны" </t>
  </si>
  <si>
    <t xml:space="preserve">Подпрограмма "Развитие библиотечной системы города Ливны" </t>
  </si>
  <si>
    <t xml:space="preserve">Подпрограмма "Проведение культурно-массовых мероприятий" </t>
  </si>
  <si>
    <t>Наименование показателя</t>
  </si>
  <si>
    <t>#Н/Д</t>
  </si>
  <si>
    <t>0100</t>
  </si>
  <si>
    <t>0102</t>
  </si>
  <si>
    <t>0103</t>
  </si>
  <si>
    <t>0104</t>
  </si>
  <si>
    <t>0105</t>
  </si>
  <si>
    <t>0106</t>
  </si>
  <si>
    <t>0113</t>
  </si>
  <si>
    <t>0400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</si>
  <si>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</si>
  <si>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</si>
  <si>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</si>
  <si>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</si>
  <si>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</si>
  <si>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</si>
  <si>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</si>
  <si>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</si>
  <si>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</si>
  <si>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</si>
  <si>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</si>
  <si>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</si>
  <si>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</si>
  <si>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</si>
  <si>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</si>
  <si>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</si>
  <si>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</si>
  <si>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</si>
  <si>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</si>
  <si>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</si>
  <si>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1102</t>
  </si>
  <si>
    <t>тыс.руб.</t>
  </si>
  <si>
    <t>% испол.</t>
  </si>
  <si>
    <t>0000</t>
  </si>
  <si>
    <t>Вед.</t>
  </si>
  <si>
    <t>Ц.ст.</t>
  </si>
  <si>
    <t>011</t>
  </si>
  <si>
    <t>012</t>
  </si>
  <si>
    <t>075</t>
  </si>
  <si>
    <t>163</t>
  </si>
  <si>
    <t>720</t>
  </si>
  <si>
    <t>792</t>
  </si>
  <si>
    <t>Дошкольное образование</t>
  </si>
  <si>
    <t>Общее образование</t>
  </si>
  <si>
    <t>Другие вопросы в области образования</t>
  </si>
  <si>
    <t>Социальное обеспечение населения</t>
  </si>
  <si>
    <t>Охрана семьи и детства</t>
  </si>
  <si>
    <t>Другие общегосударственные вопросы</t>
  </si>
  <si>
    <t>Другие вопросы в области национальной экономики</t>
  </si>
  <si>
    <t>Жилищное хозяйство</t>
  </si>
  <si>
    <t>Другие вопросы в области жилищно-коммунального хозяйства</t>
  </si>
  <si>
    <t>Судебная система</t>
  </si>
  <si>
    <t>Культура</t>
  </si>
  <si>
    <t>Пенсионное обеспечение</t>
  </si>
  <si>
    <t xml:space="preserve"> Другие вопросы в области социальной политики</t>
  </si>
  <si>
    <t>Благоустройство</t>
  </si>
  <si>
    <t>Управление муниципального имущества администрации города Ливны</t>
  </si>
  <si>
    <t>03380</t>
  </si>
  <si>
    <t>00001000000000000000</t>
  </si>
  <si>
    <t>70000001000000000000000</t>
  </si>
  <si>
    <t>Изменение остатков средств на счетах по учету средств бюджета</t>
  </si>
  <si>
    <t>03390</t>
  </si>
  <si>
    <t>00001050000000000000</t>
  </si>
  <si>
    <t>70000001050000000000000</t>
  </si>
  <si>
    <t>Увеличение остатков средств бюджетов</t>
  </si>
  <si>
    <t>03410</t>
  </si>
  <si>
    <t>00001050000000000500</t>
  </si>
  <si>
    <t>71000001050000000000500</t>
  </si>
  <si>
    <t>Увеличение прочих остатков средств бюджетов</t>
  </si>
  <si>
    <t>03590</t>
  </si>
  <si>
    <t>00001050200000000500</t>
  </si>
  <si>
    <t>71000001050200000000500</t>
  </si>
  <si>
    <t>Увеличение прочих остатков денежных средств бюджетов</t>
  </si>
  <si>
    <t>03600</t>
  </si>
  <si>
    <t>00001050201000000510</t>
  </si>
  <si>
    <t>71000001050201000000510</t>
  </si>
  <si>
    <t>Увеличение прочих остатков денежных средств  бюджетов городских округов</t>
  </si>
  <si>
    <t>03640</t>
  </si>
  <si>
    <t>00001050201040000510</t>
  </si>
  <si>
    <t>71000001050201040000510</t>
  </si>
  <si>
    <t>Уменьшение остатков средств бюджетов</t>
  </si>
  <si>
    <t>03840</t>
  </si>
  <si>
    <t>00001050000000000600</t>
  </si>
  <si>
    <t>72000001050000000000600</t>
  </si>
  <si>
    <t>Уменьшение прочих остатков средств бюджетов</t>
  </si>
  <si>
    <t>04020</t>
  </si>
  <si>
    <t>00001050200000000600</t>
  </si>
  <si>
    <t>72000001050200000000600</t>
  </si>
  <si>
    <t>Уменьшение прочих остатков денежных средств бюджетов</t>
  </si>
  <si>
    <t>04030</t>
  </si>
  <si>
    <t>00001050201000000610</t>
  </si>
  <si>
    <t>72000001050201000000610</t>
  </si>
  <si>
    <t>Уменьшение прочих остатков денежных средств бюджетов городских округов</t>
  </si>
  <si>
    <t>04070</t>
  </si>
  <si>
    <t>00001050201040000610</t>
  </si>
  <si>
    <t>72000001050201040000610</t>
  </si>
  <si>
    <t>Номер строки</t>
  </si>
  <si>
    <t>Код источника финансирования по КИВФ, КИВнФ</t>
  </si>
  <si>
    <t xml:space="preserve">Факт </t>
  </si>
  <si>
    <t xml:space="preserve">План </t>
  </si>
  <si>
    <t>РП</t>
  </si>
  <si>
    <t xml:space="preserve"> </t>
  </si>
  <si>
    <t>0401</t>
  </si>
  <si>
    <t>0409</t>
  </si>
  <si>
    <t>Общеэкономические вопросы</t>
  </si>
  <si>
    <t>НАЦИОНАЛЬНАЯ ЭКОНОМИКА</t>
  </si>
  <si>
    <t>ЖИЛИЩНО-КОММУНАЛЬНОЕ ХОЗЯЙСТВО</t>
  </si>
  <si>
    <t>Коммунальное хозяйство</t>
  </si>
  <si>
    <t>ОБРАЗОВАНИЕ</t>
  </si>
  <si>
    <t>СОЦИАЛЬНАЯ ПОЛИТИКА</t>
  </si>
  <si>
    <t>Другие вопросы в области социальной политики</t>
  </si>
  <si>
    <t>ФИЗИЧЕСКАЯ КУЛЬТУРА И СПОРТ</t>
  </si>
  <si>
    <t>Массовый спорт</t>
  </si>
  <si>
    <t>Всего расходов</t>
  </si>
  <si>
    <t>ОБЩЕГОСУДАРСТВЕННЫЕ ВОПРОСЫ</t>
  </si>
  <si>
    <t>Ливенский городской Совет народных депутатов</t>
  </si>
  <si>
    <t>Контрольно-счетная палата  города Ливны Орловской области</t>
  </si>
  <si>
    <t>Управление общего образования администрации города Ливны</t>
  </si>
  <si>
    <t>Финансовое управление администрации города  Ливны</t>
  </si>
  <si>
    <t>Источники внутреннего финансирования дефицита бюджета</t>
  </si>
  <si>
    <t>КУЛЬТУРА, КИНЕМАТОГРАФИЯ</t>
  </si>
  <si>
    <t>Другие вопросы в области культуры, кинематографии</t>
  </si>
  <si>
    <t>756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</si>
  <si>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</si>
  <si>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</si>
  <si>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1300</t>
  </si>
  <si>
    <t>1301</t>
  </si>
  <si>
    <t>Непрограммная часть городского бюджета</t>
  </si>
  <si>
    <t>Центральный аппарат в рамках непрограммной части городского бюджета</t>
  </si>
  <si>
    <t>Председатель Ливенского городского Совета народных депутатов в рамках непрограммной части городского бюджета</t>
  </si>
  <si>
    <t>Прочие расходы органов местного самоуправления в рамках непрограммной части городского бюджета</t>
  </si>
  <si>
    <t>Муниципальная программа "Молодежь города Ливны Орловской области на 2014-2018 годы"</t>
  </si>
  <si>
    <t xml:space="preserve">Центральный аппарат в рамках непрограммной части городского бюджета </t>
  </si>
  <si>
    <t xml:space="preserve">Мероприятия по землеустройству и землепользованию в рамках непрограммной части городского бюджета </t>
  </si>
  <si>
    <t xml:space="preserve">Глава муниципального образования в рамках непрограммной части городского бюджета </t>
  </si>
  <si>
    <t xml:space="preserve">Прочие расходы органов местного самоуправления в рамках непрограммной части городского бюджета </t>
  </si>
  <si>
    <t>Выполнение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 в рамках  непрограммной части городского бюджета</t>
  </si>
  <si>
    <t>Выполнение полномочий по созданию комиссии по делам несовершеннолетних и защите их прав и организации деятельности этих комиссий в рамках  непрограммной части городского бюджета</t>
  </si>
  <si>
    <t>Выполнение полномочий в сфере трудовых отношений в рамках  непрограммной части городского бюджета</t>
  </si>
  <si>
    <t xml:space="preserve">Доплаты председателям уличных комитетов в рамках непрограммной части городского бюджета </t>
  </si>
  <si>
    <t xml:space="preserve">Доплаты к пенсиям выборным лицам, пенсии за выслугу лет в рамках непрограммной части городского бюджета </t>
  </si>
  <si>
    <t xml:space="preserve">Выплата персональных надбавок местного значения лицам, имеющим особые заслуги перед городом в рамках непрограммной части городского бюджета </t>
  </si>
  <si>
    <t xml:space="preserve">Предоставление мер социальной поддержки в виде ежемесячной денежной компенсации на оплату жилого помещения, коммунальных услуг, абонентской платы за телефон, платы за пользование радио Почетным гражданам города в рамках непрограммной части городского бюджета </t>
  </si>
  <si>
    <t>Выплата единовременного пособия при всех формах устройства детей, лишенных родительского попечения, в семью в рамках непрограммной части городского бюджета</t>
  </si>
  <si>
    <t>Содержание ребёнка в семье опекуна и приёмной семье, а также вознаграждение, причитающееся приемному родителю, в рамках непрограммной части городского бюджета</t>
  </si>
  <si>
    <t>Выполнение полномочий в сфере опеки и попечительства в рамках  непрограммной части городского бюджета</t>
  </si>
  <si>
    <t>Кредиты кредитных организаций в валюте Российской Федерации</t>
  </si>
  <si>
    <t>00001020000000000000</t>
  </si>
  <si>
    <t>Получение кредитов от кредитных организаций в валюте Российской Федерации</t>
  </si>
  <si>
    <t>00001020000000000700</t>
  </si>
  <si>
    <t xml:space="preserve">Получение кредитов от кредитных организаций бюджетами городских округов в валюте Российской Федерации
</t>
  </si>
  <si>
    <t>00001020000040000710</t>
  </si>
  <si>
    <t xml:space="preserve">Погашение кредитов, предоставленных кредитными организациями в валюте Российской Федерации
</t>
  </si>
  <si>
    <t>00001020000000000800</t>
  </si>
  <si>
    <t>00001020000040000810</t>
  </si>
  <si>
    <t xml:space="preserve">Погашение бюджетами городских округов кредитов от кредитных организаций в валюте Российской Федерации
</t>
  </si>
  <si>
    <t>00001030000000000000</t>
  </si>
  <si>
    <t xml:space="preserve">Бюджетные кредиты от других бюджетов бюджетной системы Российской Федерации
</t>
  </si>
  <si>
    <t xml:space="preserve">Бюджетные кредиты от других бюджетов бюджетной системы Российской Федерации в валюте Российской Федерации
</t>
  </si>
  <si>
    <t>00001030100000000000</t>
  </si>
  <si>
    <t xml:space="preserve">Получение бюджетных кредитов от других бюджетов бюджетной системы Российской Федерации в валюте Российской Федерации
</t>
  </si>
  <si>
    <t>00001030100000000700</t>
  </si>
  <si>
    <t xml:space="preserve">Получение кредитов от других бюджетов бюджетной системы Российской Федерации бюджетами городских округов в валюте Российской Федерации
</t>
  </si>
  <si>
    <t>00001030100040000710</t>
  </si>
  <si>
    <t>00001030100000000800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</si>
  <si>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
</t>
  </si>
  <si>
    <t xml:space="preserve">Погашение бюджетами городских округов кредитов от других бюджетов бюджетной системы Российской Федерации в валюте Российской Федерации
</t>
  </si>
  <si>
    <t>00001030100040000810</t>
  </si>
  <si>
    <t>Выполнение решений судебных органов в рамках непрограмной части городского бюджета</t>
  </si>
  <si>
    <t>Транспорт</t>
  </si>
  <si>
    <t>0408</t>
  </si>
  <si>
    <t>БП00077020</t>
  </si>
  <si>
    <t>БП00077010</t>
  </si>
  <si>
    <t>БП00077080</t>
  </si>
  <si>
    <t>Функционирование представительнного органа местного самоуправления</t>
  </si>
  <si>
    <t>Функционирование органов местного самоуправления</t>
  </si>
  <si>
    <t>ПЖ00000000</t>
  </si>
  <si>
    <t xml:space="preserve">Подпрограмма "Содействие занятости молодежи города Ливны на 2014-2018 годы" 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</si>
  <si>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</si>
  <si>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ПЖ50000000</t>
  </si>
  <si>
    <t>ПЖ50777560</t>
  </si>
  <si>
    <t>Реализация основного мероприятия</t>
  </si>
  <si>
    <t>ПЖ50700000</t>
  </si>
  <si>
    <t>БП00000000</t>
  </si>
  <si>
    <t>Наказы избирателей депутатам Ливенского городского Совета народных депутатов в рамках непрограммной части городского бюджета</t>
  </si>
  <si>
    <t>БП00072650</t>
  </si>
  <si>
    <t>БП00077060</t>
  </si>
  <si>
    <t>П200000000</t>
  </si>
  <si>
    <t>П220000000</t>
  </si>
  <si>
    <t>П220100000</t>
  </si>
  <si>
    <t>П220171570</t>
  </si>
  <si>
    <t>П220177210</t>
  </si>
  <si>
    <t>ПЧ00000000</t>
  </si>
  <si>
    <t>Основное мероприятие "Повышение уровня доступности объектов и услуг в приоритетных сферах жизнедеятельности инвалидов и граждан с ограниченными возможностями здоровья"</t>
  </si>
  <si>
    <t>ПЧ00200000</t>
  </si>
  <si>
    <t>Ежемесячное денежное вознаграждение за классное руководство в рамках непрограммной части городского бюджета</t>
  </si>
  <si>
    <t>БП00071500</t>
  </si>
  <si>
    <t>П210000000</t>
  </si>
  <si>
    <t>П210100000</t>
  </si>
  <si>
    <t>П210171570</t>
  </si>
  <si>
    <t>П210177220</t>
  </si>
  <si>
    <t>П240000000</t>
  </si>
  <si>
    <t>П250000000</t>
  </si>
  <si>
    <t>П250100000</t>
  </si>
  <si>
    <t xml:space="preserve">Единая дежурно-диспетчерская служба в рамках непрограммной части городского бюджета </t>
  </si>
  <si>
    <t>БП0077120</t>
  </si>
  <si>
    <t>П260177260</t>
  </si>
  <si>
    <t>П260100000</t>
  </si>
  <si>
    <t>П260000000</t>
  </si>
  <si>
    <t>П270177590</t>
  </si>
  <si>
    <t>П270100000</t>
  </si>
  <si>
    <t>П270000000</t>
  </si>
  <si>
    <t>БП00071510</t>
  </si>
  <si>
    <t>Обеспечение выпускников муниципальных образовательных учреждений из числа сирот и детей, оставшихся без попечения родителей, единовременным денежным пособием, одеждой, обувью, мягким инвентарем и оборудованием в рамках непрограммной части городского бюджета</t>
  </si>
  <si>
    <t>БП00072460</t>
  </si>
  <si>
    <t>БП00077370</t>
  </si>
  <si>
    <t>БП00077040</t>
  </si>
  <si>
    <t>БП00077100</t>
  </si>
  <si>
    <t>П700000000</t>
  </si>
  <si>
    <t>П700300000</t>
  </si>
  <si>
    <t>П700377630</t>
  </si>
  <si>
    <t>БП00077170</t>
  </si>
  <si>
    <t>БП00077190</t>
  </si>
  <si>
    <t>Основное мероприятие "Создание благоприятных условий в зонах культурного отдыха и досуга граждан"</t>
  </si>
  <si>
    <t>Основное мероприятие "Мероприятия по повышению безопасности движения на дорогах города"</t>
  </si>
  <si>
    <t>П800000000</t>
  </si>
  <si>
    <t>П900000000</t>
  </si>
  <si>
    <t>П800300000</t>
  </si>
  <si>
    <t>П900200000</t>
  </si>
  <si>
    <t>П800377640</t>
  </si>
  <si>
    <t>П900277470</t>
  </si>
  <si>
    <t>Основное мероприятие "Подготовка детско-юношеского резерва и содействие развитию спорта высших достижений в учреждениях дополнительного образования детей в сфере спорта"</t>
  </si>
  <si>
    <t>П500000000</t>
  </si>
  <si>
    <t>П520100000</t>
  </si>
  <si>
    <t>П520000000</t>
  </si>
  <si>
    <t>П520177500</t>
  </si>
  <si>
    <t>П510000000</t>
  </si>
  <si>
    <t>Основное мероприятие "Организация и проведение официальных массовых физкультурно-оздоровительных и спортивных мероприятий на территории города Ливны"</t>
  </si>
  <si>
    <t>П510100000</t>
  </si>
  <si>
    <t>П510177480</t>
  </si>
  <si>
    <t>Основное мероприятие "Создание условий по организации и проведению  физкультурно-оздоровительных, спортивно-массовых и учебно-тренировочных мероприятий в муниципальном автономном учреждении "Физкультурно-оздоровительный комплекс"</t>
  </si>
  <si>
    <t>П510277490</t>
  </si>
  <si>
    <t>П510200000</t>
  </si>
  <si>
    <t>БП00077000</t>
  </si>
  <si>
    <t xml:space="preserve">Функционирование высшего должностного лица </t>
  </si>
  <si>
    <t>БП00051200</t>
  </si>
  <si>
    <t>Резервный фонд администрации в рамках непрограммной части городского бюджета</t>
  </si>
  <si>
    <t>БП00077030</t>
  </si>
  <si>
    <t>П300000000</t>
  </si>
  <si>
    <t>П300100000</t>
  </si>
  <si>
    <t>П300177460</t>
  </si>
  <si>
    <t>ПП00000000</t>
  </si>
  <si>
    <t>Основное мероприятие "Развитие механизмов финансовой, имущественной, консультационной поддержки СОНО"</t>
  </si>
  <si>
    <t>ПП00200000</t>
  </si>
  <si>
    <t>ПП00277580</t>
  </si>
  <si>
    <t>Основное мероприятие "Проведение ремонта улично-дорожной сети города"</t>
  </si>
  <si>
    <t>П700200000</t>
  </si>
  <si>
    <t>П700277630</t>
  </si>
  <si>
    <t>Основное мероприятие "Проведение мероприятий по содержанию улично-дорожной сети города"</t>
  </si>
  <si>
    <t>БП00077200</t>
  </si>
  <si>
    <t>П800400000</t>
  </si>
  <si>
    <t>П800477640</t>
  </si>
  <si>
    <t>БП00077070</t>
  </si>
  <si>
    <t xml:space="preserve">Подпрограмма "Нравственное и патриотическое воспитание в городе Ливны на 2014-2018 годы" </t>
  </si>
  <si>
    <t>Подпрограмма "Профилактика алкоголизма, наркомании и табакокурения в городе Ливны на 2014-2018 годы"</t>
  </si>
  <si>
    <t>Подпрограмма "Ливны молодые на 2014-2018 годы"</t>
  </si>
  <si>
    <t>ПЖ10000000</t>
  </si>
  <si>
    <t>ПЖ10100000</t>
  </si>
  <si>
    <t>ПЖ10177520</t>
  </si>
  <si>
    <t>Основное мероприятие "Создание условий для вовлечения представителей студенческой молодежи в мероприятия по реализации молодежной политики на территории города Ливны"</t>
  </si>
  <si>
    <t>ПЖ10500000</t>
  </si>
  <si>
    <t>ПЖ10577520</t>
  </si>
  <si>
    <t>Основное мероприятие "Совершенствование системы интеграции талантливой молодежи в творческую деятельность, создание условий для увеличения представительства делегаций города Ливны на межрегиональном и международном уровне"</t>
  </si>
  <si>
    <t>ПЖ10600000</t>
  </si>
  <si>
    <t>ПЖ10677520</t>
  </si>
  <si>
    <t>Основное мероприятие "Поддержка мероприятий, пролектов и инициатив, реализуемых совместно с молодежными организациями города"</t>
  </si>
  <si>
    <t>ПЖ10700000</t>
  </si>
  <si>
    <t>ПЖ10777520</t>
  </si>
  <si>
    <t>Основное мероприятие "Совершенствование программно-методической базы, направленной на улучшение условий духовно-нравственного и патриотического воспитания молодежи"</t>
  </si>
  <si>
    <t>ПЖ20000000</t>
  </si>
  <si>
    <t>ПЖ20100000</t>
  </si>
  <si>
    <t>ПЖ20177530</t>
  </si>
  <si>
    <t>Основное мероприятие "Воспитание в гражданах города чувства гордости и глубокого уважения к российской символике, историческим святыням, традициям и обычаям Родины"</t>
  </si>
  <si>
    <t>ПЖ20300000</t>
  </si>
  <si>
    <t>ПЖ20377530</t>
  </si>
  <si>
    <t>ПЖ20400000</t>
  </si>
  <si>
    <t>ПЖ20477530</t>
  </si>
  <si>
    <t>Основное мероприятие "Повышение престижа военной службы, совершенствование работы с допризывной молодежью города"</t>
  </si>
  <si>
    <t>ПЖ20500000</t>
  </si>
  <si>
    <t>ПЖ20577530</t>
  </si>
  <si>
    <t>ПЖ30000000</t>
  </si>
  <si>
    <t>ПЖ30200000</t>
  </si>
  <si>
    <t>ПЖ30277540</t>
  </si>
  <si>
    <t>ПЖ30300000</t>
  </si>
  <si>
    <t>ПЖ30377540</t>
  </si>
  <si>
    <t>Основное мероприятие "Организация мероприятий антинаркотической направленности"</t>
  </si>
  <si>
    <t>Основное мероприятие "Организация информационно-просветительской работы с населением по антинаркотической пропаганде"</t>
  </si>
  <si>
    <t>Подпрограмма "Проведение культурно-массовых мероприятий"</t>
  </si>
  <si>
    <t>П460000000</t>
  </si>
  <si>
    <t>Основное мероприятие "Обеспечение условий для отдыха граждан"</t>
  </si>
  <si>
    <t>П460100000</t>
  </si>
  <si>
    <t>П460177330</t>
  </si>
  <si>
    <t>БП00077400</t>
  </si>
  <si>
    <t>БП00077380</t>
  </si>
  <si>
    <t>БП00077390</t>
  </si>
  <si>
    <t>БП00052600</t>
  </si>
  <si>
    <t>БП00072470</t>
  </si>
  <si>
    <t>БП00072480</t>
  </si>
  <si>
    <t>Реализация Закона Орловской области от   12 ноября 2008 года № 832-ОЗ  "О социальной поддержке граждан, усыновивших (удочеривших) детей-сирот и детей, оставшихся без попечения родителей" в рамках непрограммной части городского бюджета</t>
  </si>
  <si>
    <t>БП00072500</t>
  </si>
  <si>
    <t>БП00071600</t>
  </si>
  <si>
    <t>П400000000</t>
  </si>
  <si>
    <t>П410000000</t>
  </si>
  <si>
    <t>П410100000</t>
  </si>
  <si>
    <t>П410177280</t>
  </si>
  <si>
    <t>Основное мероприятие "Приведение учреждений культуры и искусства в соответствие с современными требованиями к их техническому оснащению и современным требованиям к качеству предоставляемых услуг"</t>
  </si>
  <si>
    <t>П400300000</t>
  </si>
  <si>
    <t>Основное мероприятие "Обеспечение сохранности историко-культурного наследия города Ливны"</t>
  </si>
  <si>
    <t>П400500000</t>
  </si>
  <si>
    <t>П400577270</t>
  </si>
  <si>
    <t>П420000000</t>
  </si>
  <si>
    <t>Подпрограмма "Обеспечение жильем молодых семей на 2014-2018 годы"</t>
  </si>
  <si>
    <t>ПЖ40000000</t>
  </si>
  <si>
    <t>Основное мероприятие "Предоставление молодым семьям социальных выплат на приобретение жилья экономического класса или строительство жилого дома экономического класса"</t>
  </si>
  <si>
    <t>ПЖ40100000</t>
  </si>
  <si>
    <t>БП00077800</t>
  </si>
  <si>
    <t>Утверждено бюджеты городских округов</t>
  </si>
  <si>
    <t>Исполнено  бюджеты городских округов</t>
  </si>
  <si>
    <t>Основное мероприятие "Содержание мест захоронения"</t>
  </si>
  <si>
    <t>Основное мероприятие "Отлов безнадзорных собак"</t>
  </si>
  <si>
    <t>Основное мероприятие "Реализация права на получение общедоступного и бесплатного  дошкольного образования в муниципальных дошкольных образовательных организациях"</t>
  </si>
  <si>
    <t xml:space="preserve">Подпрограмма "Развитие системы общего образования  в городе Ливны в 2017-2019 г.г." </t>
  </si>
  <si>
    <t>Основное мероприятие "Реализация права на получение общедоступного и бесплатного начального общего, основного общего и среднего общего образования в муниципальных общеобразовательных организациях"</t>
  </si>
  <si>
    <t xml:space="preserve">Подпрограмма "Развитие системы отдыха  детей и подростков в каникулярное время в городе Ливны в 2017-2019 г.г." </t>
  </si>
  <si>
    <t>Основное мероприятие "Мероприятия по организации отдыха детей"</t>
  </si>
  <si>
    <t>П240100000</t>
  </si>
  <si>
    <t>П240177240</t>
  </si>
  <si>
    <t xml:space="preserve">Подпрограмма "Совершенствование организации питания в образовательных организациях города Ливны в 2017-2019 г.г." </t>
  </si>
  <si>
    <t>Основное мероприятие "Обеспечение горячим питанием обучающихся муниципальных общеобразовательных учреждений"</t>
  </si>
  <si>
    <t>П2501S2410</t>
  </si>
  <si>
    <t>Муниципальная программа "Образование в городе Ливны Орловской области на 2017-2019 годы"</t>
  </si>
  <si>
    <t>П2401S0850</t>
  </si>
  <si>
    <t>Основное мероприятие "Предоставление муниципальных услуг по психолого-медико-социального сопровождению обучающихся (воспитанников)"</t>
  </si>
  <si>
    <t xml:space="preserve">Подпрограмма  "Функционирование и развитие сети образовательных учреждений города Ливны в 2017-2019 гг." </t>
  </si>
  <si>
    <t xml:space="preserve">Компенсация части родительской платы, взимаемой с родителей (законных представителей) за присмотр и уход за детьми, посещающими  образовательные организации, реализующие образовательные программы дошкольного образования в рамках непрограммной части городского бюджета </t>
  </si>
  <si>
    <t>Закон Орловской области от 26 января 2007 года №655-ОЗ "О наказах избирателей депутатам Орловского областного Совета народных депутатов" в рамках непрограммной части городского бюджета</t>
  </si>
  <si>
    <t>П700272310</t>
  </si>
  <si>
    <t>Муниципальная программа "Ремонт, строительство, реконструкция и содержание объектов дорожной инфраструктуры города Ливны на 2017-2019 годы"</t>
  </si>
  <si>
    <t>Основное мероприятие "Проведение капитального ремонта, реконструкции мостовых сооружений"</t>
  </si>
  <si>
    <t>П700370550</t>
  </si>
  <si>
    <t>Муниципальная программа "Благоустройство города Ливны Орловской области на 2017-2019 годы"</t>
  </si>
  <si>
    <t>П800200000</t>
  </si>
  <si>
    <t>П800277640</t>
  </si>
  <si>
    <t>Муниципальная программа "Обеспечение безопасности дорожного движения на территории города Ливны Орловской области на 2016-2018 годы"</t>
  </si>
  <si>
    <t>П270200000</t>
  </si>
  <si>
    <t>П270272310</t>
  </si>
  <si>
    <t>П270277590</t>
  </si>
  <si>
    <t>БП00072950</t>
  </si>
  <si>
    <t>0703</t>
  </si>
  <si>
    <t>Муниципальная программа "Профилактика правонарушений в городе Ливны Орловской области на 2017-2019 годы"</t>
  </si>
  <si>
    <t>БП00077130</t>
  </si>
  <si>
    <t>П700100000</t>
  </si>
  <si>
    <t>П700177630</t>
  </si>
  <si>
    <t>Муниципальная программа "Развитие и поддержка малого и среднего предпринимательства в городе Ливны на 2017-2019 годы"</t>
  </si>
  <si>
    <t>П100000000</t>
  </si>
  <si>
    <t>Основное мероприятие "Обеспечение создания, содержания и развития объектов благоустройства на территории муниципального образования города Ливны"</t>
  </si>
  <si>
    <t>ПМ00000000</t>
  </si>
  <si>
    <t>ПМ00200000</t>
  </si>
  <si>
    <t>ПМ002L5550</t>
  </si>
  <si>
    <t>Субсидия МУКП "Ливенское" на возмещение затрат (недополученных доходов) в связи с оказанием банных услуг в рамках непрограммной части городского бюджета</t>
  </si>
  <si>
    <t xml:space="preserve">Муниципальная программа "Развитие физической культуры и спорта в городе Ливны Орловской области  на 2017-2020 годы" </t>
  </si>
  <si>
    <t xml:space="preserve">Подпрограмма "Организация спортивно-массовых и спортивно-оздоровительных мероприятий в городе Ливны Орловской области на 2017-2020 годы" </t>
  </si>
  <si>
    <t>Централизованная бухгалтерия в рамках непрограммной части городского бюджета</t>
  </si>
  <si>
    <t>БП00077140</t>
  </si>
  <si>
    <t>Управление культуры, молодежной политики и спорта администрации города Ливны</t>
  </si>
  <si>
    <t>Дополнительное образование детей</t>
  </si>
  <si>
    <t>Основное мероприятие "Предоставление муниципальных услуг организациями дополнительного образования "</t>
  </si>
  <si>
    <t>П230000000</t>
  </si>
  <si>
    <t>П230100000</t>
  </si>
  <si>
    <t>П230177230</t>
  </si>
  <si>
    <t>Муниципальная программа "Культура и искусство города Ливны Орловской области на 2017-2019 годы"</t>
  </si>
  <si>
    <t xml:space="preserve">Подпрограмма "Развитие дополнительного образования детей в сфере культуры и искусства города Ливны" </t>
  </si>
  <si>
    <t>Основное мероприятие "Сохранение и развитие системы дополнительного образования, поддержка творчески одаренных детей и молодежи города Ливны"</t>
  </si>
  <si>
    <t xml:space="preserve">Подпрограмма "Развитие дополнительного образования детей в области физической культуры и спорта в городе Ливны Орловской области на 2017-2020 годы" </t>
  </si>
  <si>
    <t>П400571790</t>
  </si>
  <si>
    <t xml:space="preserve">Подпрограмма "Организация психолого-медико-социального сопровождения обучающихся (воспитанников) в городе Ливны в 2017-2019 гг." </t>
  </si>
  <si>
    <t>Расходы бюджета города Ливны за 2018 год по ведомственной структуре расходов  бюджета</t>
  </si>
  <si>
    <t>Обеспечение деятельности финансовых, налоговых  органов и органов финансового надзора</t>
  </si>
  <si>
    <t>П220177050</t>
  </si>
  <si>
    <t>Подпрограмма "Функционирование и развитие сети образовательных учреждений города Ливны в 2017-2019 гг."</t>
  </si>
  <si>
    <t>Основное мероприятие "Реконструкция, капитальный и текущий ремонт образовательных учреждений"</t>
  </si>
  <si>
    <t>Муниципальная программа "Доступная среда  города Ливны Орловской области на 2017-2019 годы"</t>
  </si>
  <si>
    <t>ПЧ002L0270</t>
  </si>
  <si>
    <t>П210177050</t>
  </si>
  <si>
    <t>П250177050</t>
  </si>
  <si>
    <t>Погашение задолженности прошлых лет в рамках непрограммной части городского бюджета</t>
  </si>
  <si>
    <t>П260177050</t>
  </si>
  <si>
    <t>БП00077050</t>
  </si>
  <si>
    <t>П7002L3900</t>
  </si>
  <si>
    <t xml:space="preserve"> Обеспечение  жилыми помещениями детей-сирот и детей, оставшихся без попечения родителей, лиц из числа детей-сирот и детей, оставшихся без попечения родителей  в рамках непрограммной части городского бюджета</t>
  </si>
  <si>
    <t>Администрация города Ливны Орловской области</t>
  </si>
  <si>
    <t>Оплата услуг банка</t>
  </si>
  <si>
    <t>БП00077350</t>
  </si>
  <si>
    <t>Муниципальная программа "Развитие архивного дела в городе Ливны Орловской области на 2018-2020 годы"</t>
  </si>
  <si>
    <t>Основное мероприятие "Создание и совершенствование  оптимальных условий для обеспечения сохранности, учета и использования документов  архивного фонда города, в том числе - повышение безопасности хранения документов в помещениях архивохранилищ архивного отдела"</t>
  </si>
  <si>
    <t>П7001S0550</t>
  </si>
  <si>
    <t>П100700000</t>
  </si>
  <si>
    <t>П100777180</t>
  </si>
  <si>
    <t>Основное мероприятие "Вовлечение в сферу малого предпринимательства молодежи, пропаганда предпринимательской деятельности"</t>
  </si>
  <si>
    <t>Муниципальная программа "Газификация индивидуальной жилой застройки города Ливны на период 2018-2020 годы"</t>
  </si>
  <si>
    <t>ПС00077600</t>
  </si>
  <si>
    <t>Разработка схемы организации дорожного движения города в рамках непрограммной части городского бюджета</t>
  </si>
  <si>
    <t>БП00077610</t>
  </si>
  <si>
    <t>П900277050</t>
  </si>
  <si>
    <t>Муниципальная программа "Формирование современной городской среды на территории города Ливны на 2018-2022 годы"</t>
  </si>
  <si>
    <t>Реализация инновационного социального проекта "Город для всех, для каждого, для тебя"</t>
  </si>
  <si>
    <t>БП00077340</t>
  </si>
  <si>
    <t>Управление жилищно-коммунального хозяйства администрации города Ливны</t>
  </si>
  <si>
    <t>727</t>
  </si>
  <si>
    <t>П7003S0550</t>
  </si>
  <si>
    <t>П9002S2320</t>
  </si>
  <si>
    <t>ПМ002S3180</t>
  </si>
  <si>
    <t>ПМ00277720</t>
  </si>
  <si>
    <t>Жилищно-коммунальное хозяйство</t>
  </si>
  <si>
    <t>Основное мероприятие "Ремонт и благоустройство спортивных  площадок в парке "Славянский сад"</t>
  </si>
  <si>
    <t>П400800000</t>
  </si>
  <si>
    <t>П400870140</t>
  </si>
  <si>
    <t>П400877270</t>
  </si>
  <si>
    <t>П230177050</t>
  </si>
  <si>
    <t>П410177050</t>
  </si>
  <si>
    <t>П520177050</t>
  </si>
  <si>
    <t>П4003L4670</t>
  </si>
  <si>
    <t>П420172320</t>
  </si>
  <si>
    <t>П420177050</t>
  </si>
  <si>
    <t>П430177050</t>
  </si>
  <si>
    <t>П440177050</t>
  </si>
  <si>
    <t>Закон Орловской области от 26 января 2007 года № 655-ОЗ "О наказах  избирателей депутатам Орловского областного Совета народных депутатов" в рамках непрограммной части городского бюджета</t>
  </si>
  <si>
    <t>П530000000</t>
  </si>
  <si>
    <t>П530171920</t>
  </si>
  <si>
    <t>П530100000</t>
  </si>
  <si>
    <t>П530177510</t>
  </si>
  <si>
    <t>Подпрограмма "Развитие инфраструктуры массового спорта в городе Ливны Орловской области"</t>
  </si>
  <si>
    <t>Основное мероприятие "Устройство универсальной спортивной площадки"</t>
  </si>
  <si>
    <t>0107</t>
  </si>
  <si>
    <t>Обеспечение проведения выборов и референдумов</t>
  </si>
  <si>
    <t>Обеспечение проведения выборов и референдумов в рамках непрограммной части городского бюджета</t>
  </si>
  <si>
    <t>БП00077740</t>
  </si>
  <si>
    <t>БП00051760</t>
  </si>
  <si>
    <t>Обеспечение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Федерации", в рамках непрограммной части городского бюджета</t>
  </si>
  <si>
    <t>ПЖ401L4970</t>
  </si>
  <si>
    <t>БП00071610</t>
  </si>
  <si>
    <t>Источники финансирования дефицита бюджета города Ливны за 2018 год по кодам классификации источников финансирования дефицитов бюджетов</t>
  </si>
  <si>
    <t>Распределение расходов бюджета города Ливны за 2018 год по разделам и подразделам  классификации расходов бюджета</t>
  </si>
  <si>
    <t>Обеспечение деятельности финансовых, налоговых и таможенных органов и органов финансового надзора</t>
  </si>
  <si>
    <t>Дорожное хозяйство (дорожные фонды)</t>
  </si>
  <si>
    <t>Молодежная политика</t>
  </si>
  <si>
    <t xml:space="preserve">Оценка недвижимости, признание прав и регулирование отношений по муниципальной собственности в рамках непрограммной части городского бюджета </t>
  </si>
  <si>
    <t>Взносы на капитальный ремонт муниципального жилищного фонда в рамках непрограммной части городского бюджета</t>
  </si>
  <si>
    <t>Основное мероприятие "Капитальное строительство объекта "Пристройка к зданию  муниципального бюджетного общеобразовательного учреждения Гимназия города Ливны Орловской области"</t>
  </si>
  <si>
    <t>Осуществление полномочий по составлению (изменению) списков кандидатов в присяжные заседатели федеральных судов общей юрисдикции в рамках непрограммной части городского бюджета</t>
  </si>
  <si>
    <t>Муниципальная программа "Поддержка социально-ориентированных некоммерческих организаций в городе Ливны Орловской области на 2017-2019 годы"</t>
  </si>
  <si>
    <t>Обеспечение бесплатного проезда на городском, пригородном  (в сельской местности – на внутрирайонном) транспорте (кроме такси), а также 2 раза в год к месту жительства и обратно к месту учебы детей-сирот и детей, оставшихся без попечения родителей, лиц из их числа, обучающихся в городе Ливны в рамках непрограммной части городского бюджета</t>
  </si>
  <si>
    <t xml:space="preserve">Подпрограмма "Развитие системы воспитания и дополнительного образования в городе Ливны в 2017-2019 гг." </t>
  </si>
  <si>
    <t>Основное мероприятие "Обеспечение массовой консолидации молодежи и широкого информирования молодых граждан о потенциальных возможностях их развития и применения потенциала"</t>
  </si>
  <si>
    <t>Основное мероприятие "Организация работы с ветеранами Великой Отечественной войны и локальных конфликтов, как примерами проявления истинного патриотизма"</t>
  </si>
  <si>
    <t>Расходы, связанные с выплатой процентных платежей по муниципальным долговым обязательствам, в рамках непрограммной части городского бюджета</t>
  </si>
  <si>
    <t>Проезд школьников из малоимущих семей от места жительства до муниципальных бюджетных общеобразовательных учреждений города Ливны в рамках непрограммной части городского бюджета</t>
  </si>
  <si>
    <t>Финансовое обеспечение государственных гарантий реализации прав на получение общедоступного и бесплатного 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реализации основного мероприятия</t>
  </si>
  <si>
    <t>Подпрограмма "Развитие системы дошкольного образования в городе Ливны в 2017-2019 г.г."</t>
  </si>
  <si>
    <t>городской бюджет</t>
  </si>
  <si>
    <t>областной бюджет</t>
  </si>
  <si>
    <t xml:space="preserve"> в том числе</t>
  </si>
  <si>
    <t>тыс.руб</t>
  </si>
  <si>
    <t>Приложение 3                                                      к решению Ливенского городского Совета народных депутатов                                        от 30 мая 2019 г. № 35/383-ГС</t>
  </si>
  <si>
    <t>Приложение 4 к решению Ливенского городского Совета народных депутатов                                      от 30 мая 2019 г. № 35/383-ГС</t>
  </si>
  <si>
    <t>Приложение 5 к решению Ливенского городского Совета народных депутатов     от 30 мая 2019г. № 35/383 -ГС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</si>
</sst>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8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160">
    <xf numFmtId="0" fontId="0" fillId="0" borderId="0" xfId="0"/>
    <xf numFmtId="0" fontId="0" fillId="0" borderId="0" xfId="0" applyFill="1"/>
    <xf numFmtId="0" fontId="4" fillId="24" borderId="10" xfId="0" applyFont="1" applyFill="1" applyBorder="1" applyAlignment="1">
      <alignment horizontal="center" vertical="center" wrapText="1"/>
    </xf>
    <xf numFmtId="0" fontId="4" fillId="0" borderId="0" xfId="0" applyFont="1"/>
    <xf numFmtId="0" fontId="4" fillId="24" borderId="0" xfId="0" applyFont="1" applyFill="1"/>
    <xf numFmtId="0" fontId="4" fillId="0" borderId="0" xfId="0" applyFont="1" applyFill="1"/>
    <xf numFmtId="0" fontId="5" fillId="0" borderId="0" xfId="0" applyFont="1"/>
    <xf numFmtId="0" fontId="2" fillId="24" borderId="0" xfId="0" applyFont="1" applyFill="1" applyBorder="1" applyAlignment="1"/>
    <xf numFmtId="4" fontId="4" fillId="0" borderId="0" xfId="0" applyNumberFormat="1" applyFont="1" applyFill="1"/>
    <xf numFmtId="49" fontId="0" fillId="0" borderId="0" xfId="0" applyNumberFormat="1"/>
    <xf numFmtId="2" fontId="0" fillId="0" borderId="0" xfId="0" applyNumberFormat="1"/>
    <xf numFmtId="49" fontId="0" fillId="25" borderId="10" xfId="0" applyNumberFormat="1" applyFill="1" applyBorder="1"/>
    <xf numFmtId="2" fontId="0" fillId="26" borderId="10" xfId="0" applyNumberFormat="1" applyFill="1" applyBorder="1"/>
    <xf numFmtId="2" fontId="0" fillId="25" borderId="10" xfId="0" applyNumberFormat="1" applyFill="1" applyBorder="1"/>
    <xf numFmtId="49" fontId="0" fillId="0" borderId="10" xfId="0" applyNumberFormat="1" applyBorder="1"/>
    <xf numFmtId="2" fontId="0" fillId="0" borderId="10" xfId="0" applyNumberFormat="1" applyBorder="1"/>
    <xf numFmtId="0" fontId="4" fillId="24" borderId="0" xfId="0" applyFont="1" applyFill="1" applyAlignment="1">
      <alignment horizontal="left" wrapText="1"/>
    </xf>
    <xf numFmtId="0" fontId="23" fillId="24" borderId="0" xfId="0" applyFont="1" applyFill="1" applyAlignment="1">
      <alignment horizontal="center" wrapText="1"/>
    </xf>
    <xf numFmtId="0" fontId="4" fillId="24" borderId="0" xfId="0" applyFont="1" applyFill="1" applyAlignment="1">
      <alignment wrapText="1"/>
    </xf>
    <xf numFmtId="0" fontId="23" fillId="24" borderId="0" xfId="0" applyFont="1" applyFill="1" applyAlignment="1">
      <alignment horizontal="center"/>
    </xf>
    <xf numFmtId="10" fontId="5" fillId="27" borderId="10" xfId="0" applyNumberFormat="1" applyFont="1" applyFill="1" applyBorder="1" applyAlignment="1">
      <alignment horizontal="right" vertical="top" shrinkToFit="1"/>
    </xf>
    <xf numFmtId="4" fontId="5" fillId="27" borderId="10" xfId="0" applyNumberFormat="1" applyFont="1" applyFill="1" applyBorder="1" applyAlignment="1">
      <alignment horizontal="right" vertical="top" shrinkToFit="1"/>
    </xf>
    <xf numFmtId="10" fontId="5" fillId="28" borderId="11" xfId="0" applyNumberFormat="1" applyFont="1" applyFill="1" applyBorder="1" applyAlignment="1">
      <alignment horizontal="right" vertical="top" shrinkToFit="1"/>
    </xf>
    <xf numFmtId="4" fontId="5" fillId="28" borderId="11" xfId="0" applyNumberFormat="1" applyFont="1" applyFill="1" applyBorder="1" applyAlignment="1">
      <alignment horizontal="right" vertical="top" shrinkToFit="1"/>
    </xf>
    <xf numFmtId="164" fontId="4" fillId="0" borderId="0" xfId="0" applyNumberFormat="1" applyFont="1" applyFill="1"/>
    <xf numFmtId="49" fontId="4" fillId="0" borderId="0" xfId="0" applyNumberFormat="1" applyFont="1"/>
    <xf numFmtId="2" fontId="4" fillId="0" borderId="0" xfId="0" applyNumberFormat="1" applyFont="1"/>
    <xf numFmtId="10" fontId="5" fillId="27" borderId="11" xfId="0" applyNumberFormat="1" applyFont="1" applyFill="1" applyBorder="1" applyAlignment="1">
      <alignment horizontal="right" vertical="top" shrinkToFit="1"/>
    </xf>
    <xf numFmtId="4" fontId="5" fillId="27" borderId="11" xfId="0" applyNumberFormat="1" applyFont="1" applyFill="1" applyBorder="1" applyAlignment="1">
      <alignment horizontal="right" vertical="top" shrinkToFit="1"/>
    </xf>
    <xf numFmtId="2" fontId="4" fillId="0" borderId="0" xfId="0" applyNumberFormat="1" applyFont="1" applyAlignment="1">
      <alignment horizontal="right"/>
    </xf>
    <xf numFmtId="2" fontId="0" fillId="0" borderId="12" xfId="0" applyNumberFormat="1" applyBorder="1"/>
    <xf numFmtId="2" fontId="4" fillId="0" borderId="0" xfId="0" applyNumberFormat="1" applyFont="1" applyAlignment="1">
      <alignment horizontal="center" wrapText="1"/>
    </xf>
    <xf numFmtId="2" fontId="0" fillId="25" borderId="12" xfId="0" applyNumberFormat="1" applyFill="1" applyBorder="1"/>
    <xf numFmtId="10" fontId="5" fillId="28" borderId="0" xfId="0" applyNumberFormat="1" applyFont="1" applyFill="1" applyBorder="1" applyAlignment="1">
      <alignment horizontal="right" vertical="top" shrinkToFit="1"/>
    </xf>
    <xf numFmtId="4" fontId="5" fillId="28" borderId="0" xfId="0" applyNumberFormat="1" applyFont="1" applyFill="1" applyBorder="1" applyAlignment="1">
      <alignment horizontal="right" vertical="top" shrinkToFit="1"/>
    </xf>
    <xf numFmtId="49" fontId="4" fillId="25" borderId="0" xfId="0" applyNumberFormat="1" applyFont="1" applyFill="1" applyBorder="1" applyAlignment="1">
      <alignment vertical="justify"/>
    </xf>
    <xf numFmtId="49" fontId="4" fillId="25" borderId="0" xfId="0" applyNumberFormat="1" applyFont="1" applyFill="1" applyBorder="1"/>
    <xf numFmtId="0" fontId="4" fillId="29" borderId="0" xfId="0" applyFont="1" applyFill="1"/>
    <xf numFmtId="0" fontId="5" fillId="29" borderId="0" xfId="0" applyFont="1" applyFill="1"/>
    <xf numFmtId="10" fontId="5" fillId="30" borderId="10" xfId="0" applyNumberFormat="1" applyFont="1" applyFill="1" applyBorder="1" applyAlignment="1">
      <alignment horizontal="right" vertical="top" shrinkToFit="1"/>
    </xf>
    <xf numFmtId="4" fontId="5" fillId="30" borderId="10" xfId="0" applyNumberFormat="1" applyFont="1" applyFill="1" applyBorder="1" applyAlignment="1">
      <alignment horizontal="right" vertical="top" shrinkToFit="1"/>
    </xf>
    <xf numFmtId="0" fontId="4" fillId="30" borderId="0" xfId="0" applyFont="1" applyFill="1"/>
    <xf numFmtId="0" fontId="5" fillId="30" borderId="0" xfId="0" applyFont="1" applyFill="1"/>
    <xf numFmtId="10" fontId="5" fillId="30" borderId="11" xfId="0" applyNumberFormat="1" applyFont="1" applyFill="1" applyBorder="1" applyAlignment="1">
      <alignment horizontal="right" vertical="top" shrinkToFit="1"/>
    </xf>
    <xf numFmtId="4" fontId="5" fillId="30" borderId="11" xfId="0" applyNumberFormat="1" applyFont="1" applyFill="1" applyBorder="1" applyAlignment="1">
      <alignment horizontal="right" vertical="top" shrinkToFit="1"/>
    </xf>
    <xf numFmtId="0" fontId="5" fillId="0" borderId="0" xfId="0" applyFont="1" applyFill="1"/>
    <xf numFmtId="165" fontId="4" fillId="25" borderId="10" xfId="0" applyNumberFormat="1" applyFont="1" applyFill="1" applyBorder="1"/>
    <xf numFmtId="49" fontId="4" fillId="25" borderId="10" xfId="0" applyNumberFormat="1" applyFont="1" applyFill="1" applyBorder="1"/>
    <xf numFmtId="49" fontId="4" fillId="25" borderId="10" xfId="0" applyNumberFormat="1" applyFont="1" applyFill="1" applyBorder="1" applyAlignment="1">
      <alignment vertical="justify"/>
    </xf>
    <xf numFmtId="49" fontId="4" fillId="25" borderId="10" xfId="0" applyNumberFormat="1" applyFont="1" applyFill="1" applyBorder="1" applyAlignment="1">
      <alignment vertical="justify" wrapText="1"/>
    </xf>
    <xf numFmtId="49" fontId="4" fillId="25" borderId="10" xfId="0" applyNumberFormat="1" applyFont="1" applyFill="1" applyBorder="1" applyAlignment="1">
      <alignment horizontal="left" wrapText="1"/>
    </xf>
    <xf numFmtId="49" fontId="4" fillId="25" borderId="10" xfId="0" applyNumberFormat="1" applyFont="1" applyFill="1" applyBorder="1" applyAlignment="1">
      <alignment wrapText="1"/>
    </xf>
    <xf numFmtId="165" fontId="4" fillId="0" borderId="10" xfId="0" applyNumberFormat="1" applyFont="1" applyFill="1" applyBorder="1"/>
    <xf numFmtId="49" fontId="4" fillId="0" borderId="0" xfId="0" applyNumberFormat="1" applyFont="1" applyFill="1" applyBorder="1" applyAlignment="1">
      <alignment vertical="justify"/>
    </xf>
    <xf numFmtId="0" fontId="4" fillId="25" borderId="0" xfId="0" applyFont="1" applyFill="1"/>
    <xf numFmtId="0" fontId="5" fillId="25" borderId="0" xfId="0" applyFont="1" applyFill="1"/>
    <xf numFmtId="0" fontId="25" fillId="24" borderId="0" xfId="0" applyFont="1" applyFill="1" applyAlignment="1">
      <alignment wrapText="1"/>
    </xf>
    <xf numFmtId="0" fontId="25" fillId="24" borderId="0" xfId="0" applyFont="1" applyFill="1"/>
    <xf numFmtId="0" fontId="24" fillId="24" borderId="0" xfId="0" applyFont="1" applyFill="1" applyAlignment="1">
      <alignment wrapText="1"/>
    </xf>
    <xf numFmtId="0" fontId="24" fillId="24" borderId="13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vertical="center" wrapText="1"/>
    </xf>
    <xf numFmtId="0" fontId="24" fillId="24" borderId="0" xfId="0" applyFont="1" applyFill="1" applyBorder="1" applyAlignment="1">
      <alignment horizontal="right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top" wrapText="1"/>
    </xf>
    <xf numFmtId="49" fontId="24" fillId="0" borderId="10" xfId="0" applyNumberFormat="1" applyFont="1" applyFill="1" applyBorder="1" applyAlignment="1">
      <alignment horizontal="center" vertical="top" shrinkToFit="1"/>
    </xf>
    <xf numFmtId="164" fontId="24" fillId="0" borderId="10" xfId="0" applyNumberFormat="1" applyFont="1" applyFill="1" applyBorder="1" applyAlignment="1">
      <alignment horizontal="center" vertical="top" shrinkToFit="1"/>
    </xf>
    <xf numFmtId="10" fontId="24" fillId="27" borderId="10" xfId="0" applyNumberFormat="1" applyFont="1" applyFill="1" applyBorder="1" applyAlignment="1">
      <alignment horizontal="right" vertical="top" shrinkToFit="1"/>
    </xf>
    <xf numFmtId="4" fontId="24" fillId="27" borderId="10" xfId="0" applyNumberFormat="1" applyFont="1" applyFill="1" applyBorder="1" applyAlignment="1">
      <alignment horizontal="right" vertical="top" shrinkToFit="1"/>
    </xf>
    <xf numFmtId="0" fontId="25" fillId="25" borderId="10" xfId="0" applyFont="1" applyFill="1" applyBorder="1" applyAlignment="1">
      <alignment vertical="top" wrapText="1"/>
    </xf>
    <xf numFmtId="49" fontId="25" fillId="0" borderId="10" xfId="0" applyNumberFormat="1" applyFont="1" applyFill="1" applyBorder="1" applyAlignment="1">
      <alignment horizontal="center" vertical="top" shrinkToFit="1"/>
    </xf>
    <xf numFmtId="164" fontId="25" fillId="0" borderId="10" xfId="0" applyNumberFormat="1" applyFont="1" applyFill="1" applyBorder="1" applyAlignment="1">
      <alignment horizontal="center" vertical="top" shrinkToFit="1"/>
    </xf>
    <xf numFmtId="10" fontId="25" fillId="30" borderId="10" xfId="0" applyNumberFormat="1" applyFont="1" applyFill="1" applyBorder="1" applyAlignment="1">
      <alignment horizontal="right" vertical="top" shrinkToFit="1"/>
    </xf>
    <xf numFmtId="4" fontId="25" fillId="30" borderId="10" xfId="0" applyNumberFormat="1" applyFont="1" applyFill="1" applyBorder="1" applyAlignment="1">
      <alignment horizontal="right" vertical="top" shrinkToFit="1"/>
    </xf>
    <xf numFmtId="164" fontId="25" fillId="25" borderId="10" xfId="0" applyNumberFormat="1" applyFont="1" applyFill="1" applyBorder="1" applyAlignment="1">
      <alignment horizontal="center" vertical="top" shrinkToFit="1"/>
    </xf>
    <xf numFmtId="0" fontId="25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wrapText="1"/>
    </xf>
    <xf numFmtId="10" fontId="24" fillId="30" borderId="10" xfId="0" applyNumberFormat="1" applyFont="1" applyFill="1" applyBorder="1" applyAlignment="1">
      <alignment horizontal="right" vertical="top" shrinkToFit="1"/>
    </xf>
    <xf numFmtId="4" fontId="24" fillId="30" borderId="10" xfId="0" applyNumberFormat="1" applyFont="1" applyFill="1" applyBorder="1" applyAlignment="1">
      <alignment horizontal="right" vertical="top" shrinkToFit="1"/>
    </xf>
    <xf numFmtId="164" fontId="24" fillId="25" borderId="10" xfId="0" applyNumberFormat="1" applyFont="1" applyFill="1" applyBorder="1" applyAlignment="1">
      <alignment horizontal="center" vertical="top" shrinkToFit="1"/>
    </xf>
    <xf numFmtId="0" fontId="24" fillId="0" borderId="14" xfId="0" applyFont="1" applyFill="1" applyBorder="1" applyAlignment="1">
      <alignment vertical="top" wrapText="1"/>
    </xf>
    <xf numFmtId="10" fontId="25" fillId="27" borderId="11" xfId="0" applyNumberFormat="1" applyFont="1" applyFill="1" applyBorder="1" applyAlignment="1">
      <alignment horizontal="right" vertical="top" shrinkToFit="1"/>
    </xf>
    <xf numFmtId="4" fontId="25" fillId="27" borderId="11" xfId="0" applyNumberFormat="1" applyFont="1" applyFill="1" applyBorder="1" applyAlignment="1">
      <alignment horizontal="right" vertical="top" shrinkToFit="1"/>
    </xf>
    <xf numFmtId="0" fontId="25" fillId="25" borderId="10" xfId="0" applyFont="1" applyFill="1" applyBorder="1" applyAlignment="1">
      <alignment wrapText="1"/>
    </xf>
    <xf numFmtId="10" fontId="25" fillId="30" borderId="11" xfId="0" applyNumberFormat="1" applyFont="1" applyFill="1" applyBorder="1" applyAlignment="1">
      <alignment horizontal="right" vertical="top" shrinkToFit="1"/>
    </xf>
    <xf numFmtId="4" fontId="25" fillId="30" borderId="11" xfId="0" applyNumberFormat="1" applyFont="1" applyFill="1" applyBorder="1" applyAlignment="1">
      <alignment horizontal="right" vertical="top" shrinkToFit="1"/>
    </xf>
    <xf numFmtId="0" fontId="24" fillId="0" borderId="10" xfId="0" applyFont="1" applyFill="1" applyBorder="1" applyAlignment="1"/>
    <xf numFmtId="49" fontId="24" fillId="0" borderId="10" xfId="0" applyNumberFormat="1" applyFont="1" applyFill="1" applyBorder="1" applyAlignment="1">
      <alignment horizontal="center"/>
    </xf>
    <xf numFmtId="10" fontId="25" fillId="28" borderId="11" xfId="0" applyNumberFormat="1" applyFont="1" applyFill="1" applyBorder="1" applyAlignment="1">
      <alignment horizontal="right" vertical="top" shrinkToFit="1"/>
    </xf>
    <xf numFmtId="4" fontId="25" fillId="28" borderId="11" xfId="0" applyNumberFormat="1" applyFont="1" applyFill="1" applyBorder="1" applyAlignment="1">
      <alignment horizontal="right" vertical="top" shrinkToFit="1"/>
    </xf>
    <xf numFmtId="0" fontId="24" fillId="24" borderId="0" xfId="0" applyFont="1" applyFill="1" applyBorder="1" applyAlignment="1"/>
    <xf numFmtId="49" fontId="24" fillId="24" borderId="0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 vertical="top" shrinkToFit="1"/>
    </xf>
    <xf numFmtId="10" fontId="25" fillId="28" borderId="0" xfId="0" applyNumberFormat="1" applyFont="1" applyFill="1" applyBorder="1" applyAlignment="1">
      <alignment horizontal="right" vertical="top" shrinkToFit="1"/>
    </xf>
    <xf numFmtId="4" fontId="25" fillId="28" borderId="0" xfId="0" applyNumberFormat="1" applyFont="1" applyFill="1" applyBorder="1" applyAlignment="1">
      <alignment horizontal="right" vertical="top" shrinkToFit="1"/>
    </xf>
    <xf numFmtId="2" fontId="0" fillId="26" borderId="12" xfId="0" applyNumberFormat="1" applyFill="1" applyBorder="1"/>
    <xf numFmtId="49" fontId="4" fillId="0" borderId="10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top"/>
    </xf>
    <xf numFmtId="0" fontId="26" fillId="0" borderId="0" xfId="0" applyFont="1"/>
    <xf numFmtId="0" fontId="26" fillId="24" borderId="0" xfId="0" applyFont="1" applyFill="1" applyAlignment="1">
      <alignment wrapText="1"/>
    </xf>
    <xf numFmtId="0" fontId="27" fillId="0" borderId="10" xfId="0" applyFont="1" applyBorder="1" applyAlignment="1">
      <alignment wrapText="1"/>
    </xf>
    <xf numFmtId="0" fontId="23" fillId="25" borderId="10" xfId="0" applyFont="1" applyFill="1" applyBorder="1" applyAlignment="1">
      <alignment horizontal="left" vertical="top" wrapText="1"/>
    </xf>
    <xf numFmtId="49" fontId="23" fillId="25" borderId="10" xfId="0" applyNumberFormat="1" applyFont="1" applyFill="1" applyBorder="1" applyAlignment="1">
      <alignment horizontal="center" vertical="top" shrinkToFit="1"/>
    </xf>
    <xf numFmtId="49" fontId="27" fillId="25" borderId="10" xfId="0" applyNumberFormat="1" applyFont="1" applyFill="1" applyBorder="1" applyAlignment="1">
      <alignment horizontal="center" vertical="top" shrinkToFit="1"/>
    </xf>
    <xf numFmtId="164" fontId="23" fillId="25" borderId="10" xfId="0" applyNumberFormat="1" applyFont="1" applyFill="1" applyBorder="1" applyAlignment="1">
      <alignment horizontal="center" vertical="top" shrinkToFit="1"/>
    </xf>
    <xf numFmtId="165" fontId="23" fillId="25" borderId="10" xfId="0" applyNumberFormat="1" applyFont="1" applyFill="1" applyBorder="1" applyAlignment="1">
      <alignment horizontal="center" vertical="top" shrinkToFit="1"/>
    </xf>
    <xf numFmtId="0" fontId="23" fillId="25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164" fontId="27" fillId="25" borderId="10" xfId="0" applyNumberFormat="1" applyFont="1" applyFill="1" applyBorder="1" applyAlignment="1">
      <alignment horizontal="center" vertical="top" shrinkToFit="1"/>
    </xf>
    <xf numFmtId="165" fontId="27" fillId="25" borderId="10" xfId="0" applyNumberFormat="1" applyFont="1" applyFill="1" applyBorder="1" applyAlignment="1">
      <alignment horizontal="center" vertical="top" shrinkToFit="1"/>
    </xf>
    <xf numFmtId="0" fontId="27" fillId="25" borderId="10" xfId="0" applyFont="1" applyFill="1" applyBorder="1" applyAlignment="1">
      <alignment vertical="top" wrapText="1"/>
    </xf>
    <xf numFmtId="165" fontId="27" fillId="0" borderId="10" xfId="0" applyNumberFormat="1" applyFont="1" applyFill="1" applyBorder="1" applyAlignment="1">
      <alignment horizontal="center" vertical="top"/>
    </xf>
    <xf numFmtId="165" fontId="27" fillId="0" borderId="10" xfId="0" applyNumberFormat="1" applyFont="1" applyBorder="1" applyAlignment="1">
      <alignment horizontal="center" vertical="top"/>
    </xf>
    <xf numFmtId="0" fontId="23" fillId="0" borderId="10" xfId="0" applyFont="1" applyFill="1" applyBorder="1" applyAlignment="1">
      <alignment vertical="top" wrapText="1"/>
    </xf>
    <xf numFmtId="49" fontId="23" fillId="0" borderId="10" xfId="0" applyNumberFormat="1" applyFont="1" applyFill="1" applyBorder="1" applyAlignment="1">
      <alignment horizontal="center" vertical="top" shrinkToFit="1"/>
    </xf>
    <xf numFmtId="164" fontId="23" fillId="0" borderId="10" xfId="0" applyNumberFormat="1" applyFont="1" applyFill="1" applyBorder="1" applyAlignment="1">
      <alignment horizontal="center" vertical="top" shrinkToFit="1"/>
    </xf>
    <xf numFmtId="165" fontId="23" fillId="0" borderId="10" xfId="0" applyNumberFormat="1" applyFont="1" applyFill="1" applyBorder="1" applyAlignment="1">
      <alignment horizontal="center" vertical="top" shrinkToFit="1"/>
    </xf>
    <xf numFmtId="49" fontId="27" fillId="0" borderId="10" xfId="0" applyNumberFormat="1" applyFont="1" applyFill="1" applyBorder="1" applyAlignment="1">
      <alignment horizontal="center" vertical="top" shrinkToFit="1"/>
    </xf>
    <xf numFmtId="164" fontId="27" fillId="0" borderId="10" xfId="0" applyNumberFormat="1" applyFont="1" applyFill="1" applyBorder="1" applyAlignment="1">
      <alignment horizontal="center" vertical="top" shrinkToFit="1"/>
    </xf>
    <xf numFmtId="0" fontId="27" fillId="0" borderId="10" xfId="0" applyFont="1" applyFill="1" applyBorder="1" applyAlignment="1">
      <alignment wrapText="1"/>
    </xf>
    <xf numFmtId="0" fontId="27" fillId="0" borderId="10" xfId="0" applyFont="1" applyFill="1" applyBorder="1" applyAlignment="1">
      <alignment horizontal="justify" vertical="top" wrapText="1"/>
    </xf>
    <xf numFmtId="0" fontId="27" fillId="0" borderId="10" xfId="0" applyNumberFormat="1" applyFont="1" applyFill="1" applyBorder="1" applyAlignment="1">
      <alignment vertical="top" wrapText="1"/>
    </xf>
    <xf numFmtId="0" fontId="27" fillId="25" borderId="10" xfId="0" applyNumberFormat="1" applyFont="1" applyFill="1" applyBorder="1" applyAlignment="1">
      <alignment vertical="top" wrapText="1"/>
    </xf>
    <xf numFmtId="165" fontId="27" fillId="25" borderId="10" xfId="0" applyNumberFormat="1" applyFont="1" applyFill="1" applyBorder="1" applyAlignment="1">
      <alignment horizontal="center" vertical="top"/>
    </xf>
    <xf numFmtId="0" fontId="27" fillId="0" borderId="10" xfId="0" applyFont="1" applyFill="1" applyBorder="1" applyAlignment="1">
      <alignment horizontal="left" vertical="top" wrapText="1"/>
    </xf>
    <xf numFmtId="165" fontId="27" fillId="0" borderId="10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 vertical="top" wrapText="1"/>
    </xf>
    <xf numFmtId="164" fontId="27" fillId="25" borderId="10" xfId="0" applyNumberFormat="1" applyFont="1" applyFill="1" applyBorder="1" applyAlignment="1">
      <alignment horizontal="center" vertical="top"/>
    </xf>
    <xf numFmtId="164" fontId="27" fillId="25" borderId="10" xfId="0" applyNumberFormat="1" applyFont="1" applyFill="1" applyBorder="1" applyAlignment="1">
      <alignment horizontal="center" vertical="justify"/>
    </xf>
    <xf numFmtId="0" fontId="23" fillId="0" borderId="10" xfId="0" applyFont="1" applyFill="1" applyBorder="1" applyAlignment="1">
      <alignment wrapText="1"/>
    </xf>
    <xf numFmtId="164" fontId="23" fillId="25" borderId="10" xfId="0" applyNumberFormat="1" applyFont="1" applyFill="1" applyBorder="1" applyAlignment="1">
      <alignment horizontal="center" vertical="top"/>
    </xf>
    <xf numFmtId="165" fontId="23" fillId="25" borderId="10" xfId="0" applyNumberFormat="1" applyFont="1" applyFill="1" applyBorder="1" applyAlignment="1">
      <alignment horizontal="center" vertical="top"/>
    </xf>
    <xf numFmtId="164" fontId="27" fillId="25" borderId="10" xfId="0" applyNumberFormat="1" applyFont="1" applyFill="1" applyBorder="1" applyAlignment="1">
      <alignment horizontal="center"/>
    </xf>
    <xf numFmtId="0" fontId="27" fillId="25" borderId="10" xfId="0" applyFont="1" applyFill="1" applyBorder="1" applyAlignment="1">
      <alignment horizontal="justify" vertical="top" wrapText="1"/>
    </xf>
    <xf numFmtId="0" fontId="27" fillId="25" borderId="10" xfId="0" applyFont="1" applyFill="1" applyBorder="1" applyAlignment="1">
      <alignment horizontal="left" vertical="top" wrapText="1"/>
    </xf>
    <xf numFmtId="0" fontId="23" fillId="25" borderId="10" xfId="0" applyFont="1" applyFill="1" applyBorder="1" applyAlignment="1">
      <alignment wrapText="1"/>
    </xf>
    <xf numFmtId="0" fontId="27" fillId="25" borderId="10" xfId="0" applyFont="1" applyFill="1" applyBorder="1" applyAlignment="1">
      <alignment wrapText="1"/>
    </xf>
    <xf numFmtId="0" fontId="1" fillId="0" borderId="0" xfId="0" applyFont="1"/>
    <xf numFmtId="0" fontId="25" fillId="0" borderId="0" xfId="0" applyFont="1" applyFill="1" applyAlignment="1">
      <alignment horizontal="left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left" vertical="justify" wrapText="1"/>
    </xf>
    <xf numFmtId="0" fontId="25" fillId="24" borderId="0" xfId="0" applyFont="1" applyFill="1" applyBorder="1" applyAlignment="1">
      <alignment horizontal="left" vertical="justify"/>
    </xf>
    <xf numFmtId="0" fontId="4" fillId="24" borderId="11" xfId="0" applyFont="1" applyFill="1" applyBorder="1" applyAlignment="1">
      <alignment horizontal="left" vertical="justify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25" borderId="0" xfId="0" applyFont="1" applyFill="1" applyAlignment="1">
      <alignment horizontal="left" vertical="distributed" wrapText="1"/>
    </xf>
    <xf numFmtId="0" fontId="23" fillId="25" borderId="10" xfId="0" applyFont="1" applyFill="1" applyBorder="1" applyAlignment="1">
      <alignment horizontal="left"/>
    </xf>
    <xf numFmtId="0" fontId="23" fillId="24" borderId="0" xfId="0" applyFont="1" applyFill="1" applyAlignment="1">
      <alignment horizontal="center" wrapText="1"/>
    </xf>
    <xf numFmtId="2" fontId="4" fillId="25" borderId="0" xfId="0" applyNumberFormat="1" applyFont="1" applyFill="1" applyAlignment="1">
      <alignment horizontal="left" wrapText="1"/>
    </xf>
    <xf numFmtId="49" fontId="23" fillId="0" borderId="0" xfId="0" applyNumberFormat="1" applyFont="1" applyAlignment="1">
      <alignment horizontal="center" wrapText="1"/>
    </xf>
    <xf numFmtId="49" fontId="4" fillId="0" borderId="0" xfId="0" applyNumberFormat="1" applyFont="1" applyFill="1" applyBorder="1" applyAlignment="1">
      <alignment horizontal="left" vertical="justify"/>
    </xf>
    <xf numFmtId="49" fontId="4" fillId="25" borderId="11" xfId="0" applyNumberFormat="1" applyFont="1" applyFill="1" applyBorder="1" applyAlignment="1">
      <alignment horizontal="center"/>
    </xf>
    <xf numFmtId="49" fontId="4" fillId="25" borderId="0" xfId="0" applyNumberFormat="1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бычная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46"/>
  <sheetViews>
    <sheetView showGridLines="0" view="pageBreakPreview" zoomScale="60" zoomScaleNormal="110" workbookViewId="0">
      <selection activeCell="C1" sqref="C1:E1"/>
    </sheetView>
  </sheetViews>
  <sheetFormatPr defaultColWidth="9.140625" defaultRowHeight="12.75" outlineLevelRow="1"/>
  <cols>
    <col min="1" max="1" width="53" style="3" customWidth="1"/>
    <col min="2" max="2" width="5.5703125" style="3" customWidth="1"/>
    <col min="3" max="3" width="10" style="5" customWidth="1"/>
    <col min="4" max="4" width="9.140625" style="5"/>
    <col min="5" max="5" width="10" style="5" customWidth="1"/>
    <col min="6" max="9" width="0" style="3" hidden="1" customWidth="1"/>
    <col min="10" max="16384" width="9.140625" style="3"/>
  </cols>
  <sheetData>
    <row r="1" spans="1:15" ht="77.25" customHeight="1">
      <c r="A1" s="56"/>
      <c r="B1" s="56"/>
      <c r="C1" s="140" t="s">
        <v>496</v>
      </c>
      <c r="D1" s="140"/>
      <c r="E1" s="140"/>
      <c r="F1" s="57"/>
      <c r="G1" s="57"/>
      <c r="H1" s="4"/>
      <c r="I1" s="4"/>
    </row>
    <row r="2" spans="1:15" ht="0.75" customHeight="1">
      <c r="A2" s="58"/>
      <c r="B2" s="58"/>
      <c r="C2" s="58"/>
      <c r="D2" s="58"/>
      <c r="E2" s="58"/>
      <c r="F2" s="58"/>
      <c r="G2" s="58"/>
      <c r="H2" s="17"/>
      <c r="I2" s="19"/>
    </row>
    <row r="3" spans="1:15" ht="33.75" customHeight="1">
      <c r="A3" s="141" t="s">
        <v>475</v>
      </c>
      <c r="B3" s="141"/>
      <c r="C3" s="141"/>
      <c r="D3" s="141"/>
      <c r="E3" s="141"/>
      <c r="F3" s="142"/>
      <c r="G3" s="142"/>
      <c r="H3" s="19"/>
      <c r="I3" s="19"/>
    </row>
    <row r="4" spans="1:15" ht="19.5" customHeight="1">
      <c r="A4" s="60"/>
      <c r="B4" s="60"/>
      <c r="C4" s="60"/>
      <c r="D4" s="60"/>
      <c r="E4" s="61" t="s">
        <v>54</v>
      </c>
      <c r="F4" s="59"/>
      <c r="G4" s="59"/>
      <c r="H4" s="19"/>
      <c r="I4" s="19"/>
    </row>
    <row r="5" spans="1:15" ht="28.5">
      <c r="A5" s="62" t="s">
        <v>23</v>
      </c>
      <c r="B5" s="62" t="s">
        <v>123</v>
      </c>
      <c r="C5" s="63" t="s">
        <v>122</v>
      </c>
      <c r="D5" s="63" t="s">
        <v>121</v>
      </c>
      <c r="E5" s="63" t="s">
        <v>55</v>
      </c>
      <c r="F5" s="62" t="s">
        <v>24</v>
      </c>
      <c r="G5" s="62" t="s">
        <v>24</v>
      </c>
      <c r="H5" s="2" t="s">
        <v>24</v>
      </c>
      <c r="I5" s="2" t="s">
        <v>24</v>
      </c>
    </row>
    <row r="6" spans="1:15" s="6" customFormat="1" ht="14.25">
      <c r="A6" s="64" t="s">
        <v>137</v>
      </c>
      <c r="B6" s="65" t="s">
        <v>25</v>
      </c>
      <c r="C6" s="66">
        <f>SUM(C7:C13)</f>
        <v>55137</v>
      </c>
      <c r="D6" s="66">
        <f>SUM(D7:D13)</f>
        <v>54058.8</v>
      </c>
      <c r="E6" s="66">
        <f t="shared" ref="E6:E42" si="0">D6/C6*100</f>
        <v>98.044507318134833</v>
      </c>
      <c r="F6" s="67">
        <v>0.99960000000000004</v>
      </c>
      <c r="G6" s="68">
        <v>0</v>
      </c>
      <c r="H6" s="20">
        <v>0</v>
      </c>
      <c r="I6" s="21">
        <v>0</v>
      </c>
    </row>
    <row r="7" spans="1:15" s="41" customFormat="1" ht="17.25" customHeight="1" outlineLevel="1">
      <c r="A7" s="69" t="s">
        <v>267</v>
      </c>
      <c r="B7" s="70" t="s">
        <v>26</v>
      </c>
      <c r="C7" s="71">
        <f>прил4!E132</f>
        <v>838.9</v>
      </c>
      <c r="D7" s="71">
        <f>прил4!F132</f>
        <v>838.9</v>
      </c>
      <c r="E7" s="71">
        <f t="shared" si="0"/>
        <v>100</v>
      </c>
      <c r="F7" s="72">
        <v>0.99970000000000003</v>
      </c>
      <c r="G7" s="73">
        <v>0</v>
      </c>
      <c r="H7" s="39">
        <v>0</v>
      </c>
      <c r="I7" s="40">
        <v>0</v>
      </c>
      <c r="J7" s="54"/>
      <c r="K7" s="54"/>
      <c r="L7" s="54"/>
      <c r="M7" s="54"/>
      <c r="N7" s="54"/>
      <c r="O7" s="54"/>
    </row>
    <row r="8" spans="1:15" s="41" customFormat="1" ht="28.5" customHeight="1" outlineLevel="1">
      <c r="A8" s="69" t="s">
        <v>197</v>
      </c>
      <c r="B8" s="70" t="s">
        <v>27</v>
      </c>
      <c r="C8" s="71">
        <f>прил4!E8</f>
        <v>3282.7</v>
      </c>
      <c r="D8" s="71">
        <f>прил4!F8</f>
        <v>3229.6</v>
      </c>
      <c r="E8" s="71">
        <f t="shared" si="0"/>
        <v>98.382429097998596</v>
      </c>
      <c r="F8" s="72">
        <v>0.99939999999999996</v>
      </c>
      <c r="G8" s="73">
        <v>0</v>
      </c>
      <c r="H8" s="39">
        <v>0</v>
      </c>
      <c r="I8" s="40">
        <v>0</v>
      </c>
      <c r="J8" s="54"/>
      <c r="K8" s="54"/>
      <c r="L8" s="54"/>
      <c r="M8" s="54"/>
      <c r="N8" s="54"/>
      <c r="O8" s="54"/>
    </row>
    <row r="9" spans="1:15" s="41" customFormat="1" ht="16.5" customHeight="1" outlineLevel="1">
      <c r="A9" s="69" t="s">
        <v>198</v>
      </c>
      <c r="B9" s="70" t="s">
        <v>28</v>
      </c>
      <c r="C9" s="74">
        <f>прил4!E133</f>
        <v>30893.599999999999</v>
      </c>
      <c r="D9" s="71">
        <f>прил4!F133</f>
        <v>30531.9</v>
      </c>
      <c r="E9" s="71">
        <f t="shared" si="0"/>
        <v>98.829207343915897</v>
      </c>
      <c r="F9" s="72">
        <v>0.99990000000000001</v>
      </c>
      <c r="G9" s="73">
        <v>0</v>
      </c>
      <c r="H9" s="39">
        <v>0</v>
      </c>
      <c r="I9" s="40">
        <v>0</v>
      </c>
      <c r="J9" s="54"/>
      <c r="K9" s="54"/>
      <c r="L9" s="54"/>
      <c r="M9" s="54"/>
      <c r="N9" s="54"/>
      <c r="O9" s="54"/>
    </row>
    <row r="10" spans="1:15" s="41" customFormat="1" ht="15" outlineLevel="1">
      <c r="A10" s="75" t="s">
        <v>74</v>
      </c>
      <c r="B10" s="70" t="s">
        <v>29</v>
      </c>
      <c r="C10" s="71">
        <f>прил4!E140</f>
        <v>275</v>
      </c>
      <c r="D10" s="71">
        <f>прил4!F140</f>
        <v>135.1</v>
      </c>
      <c r="E10" s="71">
        <f t="shared" si="0"/>
        <v>49.127272727272725</v>
      </c>
      <c r="F10" s="72">
        <v>0</v>
      </c>
      <c r="G10" s="73">
        <v>0</v>
      </c>
      <c r="H10" s="39">
        <v>0</v>
      </c>
      <c r="I10" s="40">
        <v>0</v>
      </c>
      <c r="J10" s="54"/>
      <c r="K10" s="54"/>
      <c r="L10" s="54"/>
      <c r="M10" s="54"/>
      <c r="N10" s="54"/>
      <c r="O10" s="54"/>
    </row>
    <row r="11" spans="1:15" s="41" customFormat="1" ht="27.75" customHeight="1" outlineLevel="1">
      <c r="A11" s="75" t="s">
        <v>476</v>
      </c>
      <c r="B11" s="70" t="s">
        <v>30</v>
      </c>
      <c r="C11" s="71">
        <f>прил4!E17+прил4!E374</f>
        <v>7123.3</v>
      </c>
      <c r="D11" s="71">
        <f>прил4!F17+прил4!F374</f>
        <v>7097.9</v>
      </c>
      <c r="E11" s="71">
        <f t="shared" si="0"/>
        <v>99.643423694074372</v>
      </c>
      <c r="F11" s="72">
        <v>0.99950000000000006</v>
      </c>
      <c r="G11" s="73">
        <v>0</v>
      </c>
      <c r="H11" s="39">
        <v>0</v>
      </c>
      <c r="I11" s="40">
        <v>0</v>
      </c>
      <c r="J11" s="54"/>
      <c r="K11" s="54"/>
      <c r="L11" s="54"/>
      <c r="M11" s="54"/>
      <c r="N11" s="54"/>
      <c r="O11" s="54"/>
    </row>
    <row r="12" spans="1:15" s="41" customFormat="1" ht="13.9" customHeight="1" outlineLevel="1">
      <c r="A12" s="76" t="s">
        <v>467</v>
      </c>
      <c r="B12" s="70" t="s">
        <v>466</v>
      </c>
      <c r="C12" s="71">
        <f>прил4!E377</f>
        <v>50</v>
      </c>
      <c r="D12" s="71">
        <f>прил4!F377</f>
        <v>50</v>
      </c>
      <c r="E12" s="71"/>
      <c r="F12" s="72"/>
      <c r="G12" s="73"/>
      <c r="H12" s="39"/>
      <c r="I12" s="40"/>
      <c r="J12" s="54"/>
      <c r="K12" s="54"/>
      <c r="L12" s="54"/>
      <c r="M12" s="54"/>
      <c r="N12" s="54"/>
      <c r="O12" s="54"/>
    </row>
    <row r="13" spans="1:15" s="41" customFormat="1" ht="15" outlineLevel="1">
      <c r="A13" s="75" t="s">
        <v>70</v>
      </c>
      <c r="B13" s="70" t="s">
        <v>31</v>
      </c>
      <c r="C13" s="71">
        <f>прил4!E12+прил4!E91+прил4!E141</f>
        <v>12673.5</v>
      </c>
      <c r="D13" s="71">
        <f>прил4!F12+прил4!F91+прил4!F141</f>
        <v>12175.400000000001</v>
      </c>
      <c r="E13" s="71">
        <f t="shared" si="0"/>
        <v>96.069751844399747</v>
      </c>
      <c r="F13" s="72">
        <v>1.0017</v>
      </c>
      <c r="G13" s="73">
        <v>0</v>
      </c>
      <c r="H13" s="39">
        <v>0</v>
      </c>
      <c r="I13" s="40">
        <v>0</v>
      </c>
      <c r="J13" s="54"/>
      <c r="K13" s="54"/>
      <c r="L13" s="54"/>
      <c r="M13" s="54"/>
      <c r="N13" s="54"/>
      <c r="O13" s="54"/>
    </row>
    <row r="14" spans="1:15" s="6" customFormat="1" ht="14.25">
      <c r="A14" s="64" t="s">
        <v>128</v>
      </c>
      <c r="B14" s="65" t="s">
        <v>32</v>
      </c>
      <c r="C14" s="66">
        <f>SUM(C15:C18)</f>
        <v>189285.10000000003</v>
      </c>
      <c r="D14" s="66">
        <f>SUM(D15:D18)</f>
        <v>169821.80000000002</v>
      </c>
      <c r="E14" s="66">
        <f t="shared" si="0"/>
        <v>89.71746851706763</v>
      </c>
      <c r="F14" s="67">
        <v>0.99970000000000003</v>
      </c>
      <c r="G14" s="68">
        <v>0</v>
      </c>
      <c r="H14" s="20">
        <v>0</v>
      </c>
      <c r="I14" s="21">
        <v>0</v>
      </c>
      <c r="J14" s="55"/>
      <c r="K14" s="55"/>
      <c r="L14" s="55"/>
      <c r="M14" s="55"/>
      <c r="N14" s="55"/>
      <c r="O14" s="55"/>
    </row>
    <row r="15" spans="1:15" s="42" customFormat="1" ht="15">
      <c r="A15" s="75" t="s">
        <v>127</v>
      </c>
      <c r="B15" s="70" t="s">
        <v>125</v>
      </c>
      <c r="C15" s="71">
        <f>прил4!E22</f>
        <v>100</v>
      </c>
      <c r="D15" s="71">
        <f>прил4!F21</f>
        <v>99.2</v>
      </c>
      <c r="E15" s="71">
        <f t="shared" si="0"/>
        <v>99.2</v>
      </c>
      <c r="F15" s="77"/>
      <c r="G15" s="78"/>
      <c r="H15" s="39"/>
      <c r="I15" s="40"/>
      <c r="J15" s="55"/>
      <c r="K15" s="55"/>
      <c r="L15" s="55"/>
      <c r="M15" s="55"/>
      <c r="N15" s="55"/>
      <c r="O15" s="55"/>
    </row>
    <row r="16" spans="1:15" s="42" customFormat="1" ht="15">
      <c r="A16" s="75" t="s">
        <v>192</v>
      </c>
      <c r="B16" s="70" t="s">
        <v>193</v>
      </c>
      <c r="C16" s="71">
        <f>прил4!E159+прил4!E229</f>
        <v>26.2</v>
      </c>
      <c r="D16" s="71">
        <f>прил4!F159+прил4!F229</f>
        <v>12</v>
      </c>
      <c r="E16" s="71">
        <f t="shared" si="0"/>
        <v>45.801526717557252</v>
      </c>
      <c r="F16" s="77"/>
      <c r="G16" s="78"/>
      <c r="H16" s="39"/>
      <c r="I16" s="40"/>
      <c r="J16" s="55"/>
      <c r="K16" s="55"/>
      <c r="L16" s="55"/>
      <c r="M16" s="55"/>
      <c r="N16" s="55"/>
      <c r="O16" s="55"/>
    </row>
    <row r="17" spans="1:15" s="42" customFormat="1" ht="15">
      <c r="A17" s="69" t="s">
        <v>477</v>
      </c>
      <c r="B17" s="70" t="s">
        <v>126</v>
      </c>
      <c r="C17" s="71">
        <f>прил4!E98+прил4!E162+прил4!E232</f>
        <v>188911.2</v>
      </c>
      <c r="D17" s="71">
        <f>прил4!F98+прил4!F162+прил4!F232</f>
        <v>169511.9</v>
      </c>
      <c r="E17" s="71">
        <f t="shared" si="0"/>
        <v>89.73099530361354</v>
      </c>
      <c r="F17" s="77"/>
      <c r="G17" s="78"/>
      <c r="H17" s="39"/>
      <c r="I17" s="40"/>
      <c r="J17" s="55"/>
      <c r="K17" s="55"/>
      <c r="L17" s="55"/>
      <c r="M17" s="55"/>
      <c r="N17" s="55"/>
      <c r="O17" s="55"/>
    </row>
    <row r="18" spans="1:15" s="41" customFormat="1" ht="14.25" customHeight="1" outlineLevel="1">
      <c r="A18" s="75" t="s">
        <v>71</v>
      </c>
      <c r="B18" s="70" t="s">
        <v>33</v>
      </c>
      <c r="C18" s="71">
        <f>прил4!E104+прил4!E173</f>
        <v>247.7</v>
      </c>
      <c r="D18" s="71">
        <f>прил4!F104+прил4!F173</f>
        <v>198.7</v>
      </c>
      <c r="E18" s="71">
        <f t="shared" si="0"/>
        <v>80.218005651998382</v>
      </c>
      <c r="F18" s="72">
        <v>0.99819999999999998</v>
      </c>
      <c r="G18" s="73">
        <v>0</v>
      </c>
      <c r="H18" s="39">
        <v>0</v>
      </c>
      <c r="I18" s="40">
        <v>0</v>
      </c>
      <c r="J18" s="54"/>
      <c r="K18" s="54"/>
      <c r="L18" s="54"/>
      <c r="M18" s="54"/>
      <c r="N18" s="54"/>
      <c r="O18" s="54"/>
    </row>
    <row r="19" spans="1:15" s="6" customFormat="1" ht="14.25" customHeight="1">
      <c r="A19" s="64" t="s">
        <v>129</v>
      </c>
      <c r="B19" s="65" t="s">
        <v>34</v>
      </c>
      <c r="C19" s="66">
        <f>SUM(C20:C23)</f>
        <v>50334</v>
      </c>
      <c r="D19" s="66">
        <f>SUM(D20:D23)</f>
        <v>48522.200000000004</v>
      </c>
      <c r="E19" s="66">
        <f t="shared" si="0"/>
        <v>96.400445027218197</v>
      </c>
      <c r="F19" s="67">
        <v>0.99990000000000001</v>
      </c>
      <c r="G19" s="68">
        <v>0</v>
      </c>
      <c r="H19" s="20">
        <v>0</v>
      </c>
      <c r="I19" s="21">
        <v>0</v>
      </c>
    </row>
    <row r="20" spans="1:15" s="41" customFormat="1" ht="15" outlineLevel="1">
      <c r="A20" s="75" t="s">
        <v>72</v>
      </c>
      <c r="B20" s="70" t="s">
        <v>35</v>
      </c>
      <c r="C20" s="71">
        <f>прил4!E108</f>
        <v>2470.6</v>
      </c>
      <c r="D20" s="71">
        <f>прил4!F108</f>
        <v>2470.6</v>
      </c>
      <c r="E20" s="71">
        <f t="shared" si="0"/>
        <v>100</v>
      </c>
      <c r="F20" s="72">
        <v>1</v>
      </c>
      <c r="G20" s="73">
        <v>0</v>
      </c>
      <c r="H20" s="39">
        <v>0</v>
      </c>
      <c r="I20" s="40">
        <v>0</v>
      </c>
      <c r="J20" s="54"/>
      <c r="K20" s="54"/>
      <c r="L20" s="54"/>
      <c r="M20" s="54"/>
      <c r="N20" s="54"/>
      <c r="O20" s="54"/>
    </row>
    <row r="21" spans="1:15" s="41" customFormat="1" ht="15" outlineLevel="1">
      <c r="A21" s="75" t="s">
        <v>130</v>
      </c>
      <c r="B21" s="70" t="s">
        <v>36</v>
      </c>
      <c r="C21" s="71">
        <f>прил4!E252+прил4!E381</f>
        <v>1333.5</v>
      </c>
      <c r="D21" s="71">
        <f>прил4!F252+прил4!F381</f>
        <v>1323.4</v>
      </c>
      <c r="E21" s="71">
        <f t="shared" si="0"/>
        <v>99.242594675665558</v>
      </c>
      <c r="F21" s="72">
        <v>1</v>
      </c>
      <c r="G21" s="73">
        <v>0</v>
      </c>
      <c r="H21" s="39">
        <v>0</v>
      </c>
      <c r="I21" s="40">
        <v>0</v>
      </c>
      <c r="J21" s="54"/>
      <c r="K21" s="54"/>
      <c r="L21" s="54"/>
      <c r="M21" s="54"/>
      <c r="N21" s="54"/>
      <c r="O21" s="54"/>
    </row>
    <row r="22" spans="1:15" s="41" customFormat="1" ht="15" outlineLevel="1">
      <c r="A22" s="75" t="s">
        <v>78</v>
      </c>
      <c r="B22" s="70" t="s">
        <v>37</v>
      </c>
      <c r="C22" s="71">
        <f>прил4!E111+прил4!E178+прил4!E254+прил4!E277</f>
        <v>40258.6</v>
      </c>
      <c r="D22" s="71">
        <f>прил4!F111+прил4!F178+прил4!F254+прил4!F277</f>
        <v>38468.100000000006</v>
      </c>
      <c r="E22" s="71">
        <f t="shared" si="0"/>
        <v>95.552503067667544</v>
      </c>
      <c r="F22" s="72">
        <v>0.99980000000000002</v>
      </c>
      <c r="G22" s="73">
        <v>0</v>
      </c>
      <c r="H22" s="39">
        <v>0</v>
      </c>
      <c r="I22" s="40">
        <v>0</v>
      </c>
      <c r="J22" s="54"/>
      <c r="K22" s="54"/>
      <c r="L22" s="54"/>
      <c r="M22" s="54"/>
      <c r="N22" s="54"/>
      <c r="O22" s="54"/>
    </row>
    <row r="23" spans="1:15" s="41" customFormat="1" ht="30" outlineLevel="1">
      <c r="A23" s="75" t="s">
        <v>73</v>
      </c>
      <c r="B23" s="70" t="s">
        <v>38</v>
      </c>
      <c r="C23" s="71">
        <f>прил4!E193+прил4!E272</f>
        <v>6271.3</v>
      </c>
      <c r="D23" s="71">
        <f>прил4!F193+прил4!F272</f>
        <v>6260.0999999999995</v>
      </c>
      <c r="E23" s="71">
        <f t="shared" si="0"/>
        <v>99.82140863935706</v>
      </c>
      <c r="F23" s="72">
        <v>1</v>
      </c>
      <c r="G23" s="73">
        <v>0</v>
      </c>
      <c r="H23" s="39">
        <v>0</v>
      </c>
      <c r="I23" s="40">
        <v>0</v>
      </c>
      <c r="J23" s="54"/>
      <c r="K23" s="54"/>
      <c r="L23" s="54"/>
      <c r="M23" s="54"/>
      <c r="N23" s="54"/>
      <c r="O23" s="54"/>
    </row>
    <row r="24" spans="1:15" s="6" customFormat="1" ht="14.25">
      <c r="A24" s="64" t="s">
        <v>131</v>
      </c>
      <c r="B24" s="65" t="s">
        <v>39</v>
      </c>
      <c r="C24" s="66">
        <f>SUM(C25:C29)</f>
        <v>678236.2</v>
      </c>
      <c r="D24" s="79">
        <f>SUM(D25:D29)</f>
        <v>678054.20000000007</v>
      </c>
      <c r="E24" s="66">
        <f t="shared" si="0"/>
        <v>99.973165690654682</v>
      </c>
      <c r="F24" s="67">
        <v>0.99970000000000003</v>
      </c>
      <c r="G24" s="68">
        <v>0</v>
      </c>
      <c r="H24" s="20">
        <v>0</v>
      </c>
      <c r="I24" s="21">
        <v>0</v>
      </c>
      <c r="J24" s="55"/>
      <c r="K24" s="55"/>
      <c r="L24" s="55" t="s">
        <v>124</v>
      </c>
      <c r="M24" s="55"/>
      <c r="N24" s="55"/>
      <c r="O24" s="55"/>
    </row>
    <row r="25" spans="1:15" s="41" customFormat="1" ht="15" outlineLevel="1">
      <c r="A25" s="75" t="s">
        <v>65</v>
      </c>
      <c r="B25" s="70" t="s">
        <v>40</v>
      </c>
      <c r="C25" s="71">
        <f>прил4!E28</f>
        <v>234383.4</v>
      </c>
      <c r="D25" s="71">
        <f>прил4!F28</f>
        <v>234364.59999999998</v>
      </c>
      <c r="E25" s="71">
        <f t="shared" si="0"/>
        <v>99.991978954140947</v>
      </c>
      <c r="F25" s="72">
        <v>0.99970000000000003</v>
      </c>
      <c r="G25" s="73">
        <v>0</v>
      </c>
      <c r="H25" s="39">
        <v>0</v>
      </c>
      <c r="I25" s="40">
        <v>0</v>
      </c>
      <c r="J25" s="54"/>
      <c r="K25" s="54"/>
      <c r="L25" s="54"/>
      <c r="M25" s="54"/>
      <c r="N25" s="54"/>
      <c r="O25" s="54"/>
    </row>
    <row r="26" spans="1:15" s="41" customFormat="1" ht="15" outlineLevel="1">
      <c r="A26" s="75" t="s">
        <v>66</v>
      </c>
      <c r="B26" s="70" t="s">
        <v>41</v>
      </c>
      <c r="C26" s="71">
        <f>прил4!E44+прил4!E118</f>
        <v>371150.1</v>
      </c>
      <c r="D26" s="71">
        <f>прил4!F44+прил4!F118</f>
        <v>371137.30000000005</v>
      </c>
      <c r="E26" s="71">
        <f t="shared" si="0"/>
        <v>99.996551260527767</v>
      </c>
      <c r="F26" s="72">
        <v>0.99980000000000002</v>
      </c>
      <c r="G26" s="73">
        <v>0</v>
      </c>
      <c r="H26" s="39">
        <v>0</v>
      </c>
      <c r="I26" s="40">
        <v>0</v>
      </c>
      <c r="J26" s="54"/>
      <c r="K26" s="54"/>
      <c r="L26" s="54"/>
      <c r="M26" s="54"/>
      <c r="N26" s="54"/>
      <c r="O26" s="54"/>
    </row>
    <row r="27" spans="1:15" s="41" customFormat="1" ht="15" outlineLevel="1">
      <c r="A27" s="75" t="s">
        <v>398</v>
      </c>
      <c r="B27" s="70" t="s">
        <v>381</v>
      </c>
      <c r="C27" s="71">
        <f>прил4!E283</f>
        <v>48858</v>
      </c>
      <c r="D27" s="71">
        <f>прил4!F283</f>
        <v>48855</v>
      </c>
      <c r="E27" s="71">
        <f t="shared" si="0"/>
        <v>99.993859756846376</v>
      </c>
      <c r="F27" s="72"/>
      <c r="G27" s="73"/>
      <c r="H27" s="39"/>
      <c r="I27" s="40"/>
      <c r="J27" s="54"/>
      <c r="K27" s="54"/>
      <c r="L27" s="54"/>
      <c r="M27" s="54"/>
      <c r="N27" s="54"/>
      <c r="O27" s="54"/>
    </row>
    <row r="28" spans="1:15" s="41" customFormat="1" ht="16.5" customHeight="1" outlineLevel="1">
      <c r="A28" s="75" t="s">
        <v>478</v>
      </c>
      <c r="B28" s="70" t="s">
        <v>42</v>
      </c>
      <c r="C28" s="71">
        <f>прил4!E62+прил4!E301</f>
        <v>1948.5</v>
      </c>
      <c r="D28" s="71">
        <f>прил4!F62+прил4!F301</f>
        <v>1931.5</v>
      </c>
      <c r="E28" s="71">
        <f t="shared" si="0"/>
        <v>99.127534000513222</v>
      </c>
      <c r="F28" s="72">
        <v>0.99419999999999997</v>
      </c>
      <c r="G28" s="73">
        <v>0</v>
      </c>
      <c r="H28" s="39">
        <v>0</v>
      </c>
      <c r="I28" s="40">
        <v>0</v>
      </c>
      <c r="J28" s="54"/>
      <c r="K28" s="54"/>
      <c r="L28" s="54"/>
      <c r="M28" s="54"/>
      <c r="N28" s="54"/>
      <c r="O28" s="54"/>
    </row>
    <row r="29" spans="1:15" s="41" customFormat="1" ht="12.75" customHeight="1" outlineLevel="1">
      <c r="A29" s="75" t="s">
        <v>67</v>
      </c>
      <c r="B29" s="70" t="s">
        <v>43</v>
      </c>
      <c r="C29" s="71">
        <f>прил4!E67</f>
        <v>21896.2</v>
      </c>
      <c r="D29" s="71">
        <f>прил4!F67</f>
        <v>21765.800000000003</v>
      </c>
      <c r="E29" s="71">
        <f t="shared" si="0"/>
        <v>99.404462874836739</v>
      </c>
      <c r="F29" s="72">
        <v>0.99929999999999997</v>
      </c>
      <c r="G29" s="73">
        <v>0</v>
      </c>
      <c r="H29" s="39">
        <v>0</v>
      </c>
      <c r="I29" s="40">
        <v>0</v>
      </c>
      <c r="J29" s="54"/>
      <c r="K29" s="54"/>
      <c r="L29" s="54"/>
      <c r="M29" s="54"/>
      <c r="N29" s="54"/>
      <c r="O29" s="54"/>
    </row>
    <row r="30" spans="1:15" s="6" customFormat="1" ht="14.25">
      <c r="A30" s="64" t="s">
        <v>143</v>
      </c>
      <c r="B30" s="65" t="s">
        <v>44</v>
      </c>
      <c r="C30" s="66">
        <f>SUM(C31:C32)</f>
        <v>36875.300000000003</v>
      </c>
      <c r="D30" s="66">
        <f>SUM(D31:D32)</f>
        <v>36687.300000000003</v>
      </c>
      <c r="E30" s="66">
        <f t="shared" si="0"/>
        <v>99.490173639265308</v>
      </c>
      <c r="F30" s="67">
        <v>0.99870000000000003</v>
      </c>
      <c r="G30" s="68">
        <v>0</v>
      </c>
      <c r="H30" s="20">
        <v>0</v>
      </c>
      <c r="I30" s="21">
        <v>0</v>
      </c>
      <c r="J30" s="55"/>
      <c r="K30" s="55"/>
      <c r="L30" s="55"/>
      <c r="M30" s="55"/>
      <c r="N30" s="55"/>
      <c r="O30" s="55"/>
    </row>
    <row r="31" spans="1:15" s="41" customFormat="1" ht="15" outlineLevel="1">
      <c r="A31" s="75" t="s">
        <v>75</v>
      </c>
      <c r="B31" s="70" t="s">
        <v>45</v>
      </c>
      <c r="C31" s="71">
        <f>прил4!E198+прил4!E327</f>
        <v>28872.3</v>
      </c>
      <c r="D31" s="71">
        <f>прил4!F198+прил4!F327</f>
        <v>28721.200000000004</v>
      </c>
      <c r="E31" s="71">
        <f t="shared" si="0"/>
        <v>99.476661021117138</v>
      </c>
      <c r="F31" s="72">
        <v>0.99870000000000003</v>
      </c>
      <c r="G31" s="73">
        <v>0</v>
      </c>
      <c r="H31" s="39">
        <v>0</v>
      </c>
      <c r="I31" s="40">
        <v>0</v>
      </c>
      <c r="J31" s="54"/>
      <c r="K31" s="54"/>
      <c r="L31" s="54"/>
      <c r="M31" s="54"/>
      <c r="N31" s="54"/>
      <c r="O31" s="54"/>
    </row>
    <row r="32" spans="1:15" s="41" customFormat="1" ht="16.149999999999999" customHeight="1" outlineLevel="1">
      <c r="A32" s="75" t="s">
        <v>144</v>
      </c>
      <c r="B32" s="70" t="s">
        <v>46</v>
      </c>
      <c r="C32" s="71">
        <f>прил4!E353</f>
        <v>8003</v>
      </c>
      <c r="D32" s="71">
        <f>прил4!F353</f>
        <v>7966.1</v>
      </c>
      <c r="E32" s="71">
        <f t="shared" si="0"/>
        <v>99.538922903911043</v>
      </c>
      <c r="F32" s="72">
        <v>0.99819999999999998</v>
      </c>
      <c r="G32" s="73">
        <v>0</v>
      </c>
      <c r="H32" s="39">
        <v>0</v>
      </c>
      <c r="I32" s="40">
        <v>0</v>
      </c>
      <c r="J32" s="54"/>
      <c r="K32" s="54"/>
      <c r="L32" s="54"/>
      <c r="M32" s="54"/>
      <c r="N32" s="54"/>
      <c r="O32" s="54"/>
    </row>
    <row r="33" spans="1:15" s="6" customFormat="1" ht="14.25">
      <c r="A33" s="64" t="s">
        <v>132</v>
      </c>
      <c r="B33" s="65" t="s">
        <v>47</v>
      </c>
      <c r="C33" s="66">
        <f>SUM(C34:C37)</f>
        <v>44191.7</v>
      </c>
      <c r="D33" s="66">
        <f>SUM(D34:D37)</f>
        <v>43918.6</v>
      </c>
      <c r="E33" s="66">
        <f t="shared" si="0"/>
        <v>99.382010649058543</v>
      </c>
      <c r="F33" s="67">
        <v>0.89459999999999995</v>
      </c>
      <c r="G33" s="68">
        <v>0</v>
      </c>
      <c r="H33" s="20">
        <v>0</v>
      </c>
      <c r="I33" s="21">
        <v>0</v>
      </c>
      <c r="J33" s="55"/>
      <c r="K33" s="55"/>
      <c r="L33" s="55"/>
      <c r="M33" s="55"/>
      <c r="N33" s="55"/>
      <c r="O33" s="55"/>
    </row>
    <row r="34" spans="1:15" s="41" customFormat="1" ht="15" outlineLevel="1">
      <c r="A34" s="75" t="s">
        <v>76</v>
      </c>
      <c r="B34" s="70" t="s">
        <v>48</v>
      </c>
      <c r="C34" s="71">
        <f>прил4!E206</f>
        <v>7460.9000000000005</v>
      </c>
      <c r="D34" s="71">
        <f>прил4!F206</f>
        <v>7458.4000000000005</v>
      </c>
      <c r="E34" s="71">
        <f t="shared" si="0"/>
        <v>99.966491978179576</v>
      </c>
      <c r="F34" s="72">
        <v>0.99990000000000001</v>
      </c>
      <c r="G34" s="73">
        <v>0</v>
      </c>
      <c r="H34" s="39">
        <v>0</v>
      </c>
      <c r="I34" s="40">
        <v>0</v>
      </c>
      <c r="J34" s="54"/>
      <c r="K34" s="54"/>
      <c r="L34" s="54"/>
      <c r="M34" s="54"/>
      <c r="N34" s="54"/>
      <c r="O34" s="54"/>
    </row>
    <row r="35" spans="1:15" s="41" customFormat="1" ht="17.45" customHeight="1" outlineLevel="1">
      <c r="A35" s="75" t="s">
        <v>68</v>
      </c>
      <c r="B35" s="70" t="s">
        <v>49</v>
      </c>
      <c r="C35" s="71">
        <f>прил4!E210+прил4!E385</f>
        <v>4226.8999999999996</v>
      </c>
      <c r="D35" s="71">
        <f>прил4!F210+прил4!F385</f>
        <v>4006.2</v>
      </c>
      <c r="E35" s="71">
        <f t="shared" si="0"/>
        <v>94.778679410442649</v>
      </c>
      <c r="F35" s="72">
        <v>0.80420000000000003</v>
      </c>
      <c r="G35" s="73">
        <v>0</v>
      </c>
      <c r="H35" s="39">
        <v>0</v>
      </c>
      <c r="I35" s="40">
        <v>0</v>
      </c>
      <c r="J35" s="54"/>
      <c r="K35" s="54"/>
      <c r="L35" s="54"/>
      <c r="M35" s="54"/>
      <c r="N35" s="54"/>
      <c r="O35" s="54"/>
    </row>
    <row r="36" spans="1:15" s="41" customFormat="1" ht="15" outlineLevel="1">
      <c r="A36" s="75" t="s">
        <v>69</v>
      </c>
      <c r="B36" s="70" t="s">
        <v>50</v>
      </c>
      <c r="C36" s="71">
        <f>прил4!E81+прил4!E125+прил4!E216</f>
        <v>29028.899999999994</v>
      </c>
      <c r="D36" s="71">
        <f>прил4!F81+прил4!F125+прил4!F216</f>
        <v>28987.800000000003</v>
      </c>
      <c r="E36" s="71">
        <f t="shared" si="0"/>
        <v>99.858416956894715</v>
      </c>
      <c r="F36" s="72">
        <v>0.96889999999999998</v>
      </c>
      <c r="G36" s="73">
        <v>0</v>
      </c>
      <c r="H36" s="39">
        <v>0</v>
      </c>
      <c r="I36" s="40">
        <v>0</v>
      </c>
      <c r="J36" s="54"/>
      <c r="K36" s="54"/>
      <c r="L36" s="54"/>
      <c r="M36" s="54"/>
      <c r="N36" s="54"/>
      <c r="O36" s="54"/>
    </row>
    <row r="37" spans="1:15" s="41" customFormat="1" ht="18.600000000000001" customHeight="1" outlineLevel="1">
      <c r="A37" s="75" t="s">
        <v>133</v>
      </c>
      <c r="B37" s="70" t="s">
        <v>51</v>
      </c>
      <c r="C37" s="71">
        <f>прил4!E86+прил4!E223</f>
        <v>3475</v>
      </c>
      <c r="D37" s="71">
        <f>прил4!F86+прил4!F223</f>
        <v>3466.2</v>
      </c>
      <c r="E37" s="71">
        <f t="shared" si="0"/>
        <v>99.746762589928053</v>
      </c>
      <c r="F37" s="72">
        <v>1</v>
      </c>
      <c r="G37" s="73">
        <v>0</v>
      </c>
      <c r="H37" s="39">
        <v>0</v>
      </c>
      <c r="I37" s="40">
        <v>0</v>
      </c>
      <c r="J37" s="54"/>
      <c r="K37" s="54"/>
      <c r="L37" s="54"/>
      <c r="M37" s="54"/>
      <c r="N37" s="54"/>
      <c r="O37" s="54"/>
    </row>
    <row r="38" spans="1:15" s="6" customFormat="1" ht="14.25">
      <c r="A38" s="64" t="s">
        <v>134</v>
      </c>
      <c r="B38" s="65" t="s">
        <v>52</v>
      </c>
      <c r="C38" s="66">
        <f>C39</f>
        <v>15857.5</v>
      </c>
      <c r="D38" s="66">
        <f>D39</f>
        <v>8394</v>
      </c>
      <c r="E38" s="66">
        <f t="shared" si="0"/>
        <v>52.933942929213309</v>
      </c>
      <c r="F38" s="67">
        <v>0.99950000000000006</v>
      </c>
      <c r="G38" s="68">
        <v>0</v>
      </c>
      <c r="H38" s="20">
        <v>0</v>
      </c>
      <c r="I38" s="21">
        <v>0</v>
      </c>
      <c r="J38" s="55"/>
      <c r="K38" s="55"/>
      <c r="L38" s="55"/>
      <c r="M38" s="55"/>
      <c r="N38" s="55"/>
      <c r="O38" s="55"/>
    </row>
    <row r="39" spans="1:15" s="41" customFormat="1" ht="15" outlineLevel="1">
      <c r="A39" s="75" t="s">
        <v>135</v>
      </c>
      <c r="B39" s="70" t="s">
        <v>53</v>
      </c>
      <c r="C39" s="71">
        <f>прил4!E359</f>
        <v>15857.5</v>
      </c>
      <c r="D39" s="71">
        <f>прил4!F359</f>
        <v>8394</v>
      </c>
      <c r="E39" s="71">
        <f t="shared" si="0"/>
        <v>52.933942929213309</v>
      </c>
      <c r="F39" s="72">
        <v>0.99960000000000004</v>
      </c>
      <c r="G39" s="73">
        <v>0</v>
      </c>
      <c r="H39" s="39">
        <v>0</v>
      </c>
      <c r="I39" s="40">
        <v>0</v>
      </c>
      <c r="J39" s="54"/>
      <c r="K39" s="54"/>
      <c r="L39" s="54"/>
      <c r="M39" s="54"/>
      <c r="N39" s="54"/>
      <c r="O39" s="54"/>
    </row>
    <row r="40" spans="1:15" ht="28.5" outlineLevel="1">
      <c r="A40" s="80" t="s">
        <v>146</v>
      </c>
      <c r="B40" s="65" t="s">
        <v>148</v>
      </c>
      <c r="C40" s="66">
        <f>C41</f>
        <v>5591.2</v>
      </c>
      <c r="D40" s="66">
        <f>D41</f>
        <v>5591.2</v>
      </c>
      <c r="E40" s="66">
        <f t="shared" si="0"/>
        <v>100</v>
      </c>
      <c r="F40" s="81"/>
      <c r="G40" s="82"/>
      <c r="H40" s="27"/>
      <c r="I40" s="28"/>
      <c r="J40" s="54"/>
      <c r="K40" s="54"/>
      <c r="L40" s="54"/>
      <c r="M40" s="54"/>
      <c r="N40" s="54"/>
      <c r="O40" s="54"/>
    </row>
    <row r="41" spans="1:15" s="41" customFormat="1" ht="30" outlineLevel="1">
      <c r="A41" s="83" t="s">
        <v>147</v>
      </c>
      <c r="B41" s="70" t="s">
        <v>149</v>
      </c>
      <c r="C41" s="71">
        <f>прил4!E392</f>
        <v>5591.2</v>
      </c>
      <c r="D41" s="71">
        <f>прил4!F392</f>
        <v>5591.2</v>
      </c>
      <c r="E41" s="71">
        <f t="shared" si="0"/>
        <v>100</v>
      </c>
      <c r="F41" s="84"/>
      <c r="G41" s="85"/>
      <c r="H41" s="43"/>
      <c r="I41" s="44"/>
      <c r="J41" s="54"/>
      <c r="K41" s="54"/>
      <c r="L41" s="54"/>
      <c r="M41" s="54"/>
      <c r="N41" s="54"/>
      <c r="O41" s="54"/>
    </row>
    <row r="42" spans="1:15" ht="15">
      <c r="A42" s="86" t="s">
        <v>136</v>
      </c>
      <c r="B42" s="87"/>
      <c r="C42" s="66">
        <f>C6+C14+C19+C24+C30+C33+C38+C40</f>
        <v>1075508</v>
      </c>
      <c r="D42" s="66">
        <f>D6+D14+D19+D24+D30+D33+D38+D40</f>
        <v>1045048.1000000001</v>
      </c>
      <c r="E42" s="66">
        <f t="shared" si="0"/>
        <v>97.167859281381467</v>
      </c>
      <c r="F42" s="88">
        <v>0.99329999999999996</v>
      </c>
      <c r="G42" s="89">
        <v>0</v>
      </c>
      <c r="H42" s="22">
        <v>0</v>
      </c>
      <c r="I42" s="23">
        <v>0</v>
      </c>
      <c r="J42" s="54"/>
      <c r="K42" s="54"/>
      <c r="L42" s="54"/>
      <c r="M42" s="54"/>
      <c r="N42" s="54"/>
      <c r="O42" s="54"/>
    </row>
    <row r="43" spans="1:15" ht="45" customHeight="1">
      <c r="A43" s="90"/>
      <c r="B43" s="91"/>
      <c r="C43" s="92"/>
      <c r="D43" s="92"/>
      <c r="E43" s="92"/>
      <c r="F43" s="93"/>
      <c r="G43" s="94"/>
      <c r="H43" s="33"/>
      <c r="I43" s="34"/>
    </row>
    <row r="44" spans="1:15" ht="27" customHeight="1">
      <c r="A44" s="144"/>
      <c r="B44" s="144"/>
      <c r="C44" s="144"/>
      <c r="D44" s="144"/>
      <c r="E44" s="144"/>
      <c r="F44" s="57"/>
      <c r="G44" s="57"/>
      <c r="H44" s="4"/>
      <c r="I44" s="4"/>
    </row>
    <row r="45" spans="1:15" ht="26.25" hidden="1" customHeight="1">
      <c r="A45" s="143"/>
      <c r="B45" s="143"/>
      <c r="C45" s="143"/>
      <c r="D45" s="143"/>
      <c r="E45" s="143"/>
      <c r="F45" s="18"/>
      <c r="G45" s="18"/>
      <c r="H45" s="16"/>
      <c r="I45" s="16"/>
    </row>
    <row r="46" spans="1:15" hidden="1">
      <c r="D46" s="24"/>
    </row>
  </sheetData>
  <mergeCells count="4">
    <mergeCell ref="C1:E1"/>
    <mergeCell ref="A3:G3"/>
    <mergeCell ref="A45:E45"/>
    <mergeCell ref="A44:E44"/>
  </mergeCells>
  <phoneticPr fontId="0" type="noConversion"/>
  <pageMargins left="0.98425196850393704" right="0.78740157480314965" top="0.78740157480314965" bottom="0.78740157480314965" header="0.39370078740157483" footer="0.39370078740157483"/>
  <pageSetup paperSize="9" scale="95" fitToHeight="2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I516"/>
  <sheetViews>
    <sheetView showGridLines="0" view="pageBreakPreview" topLeftCell="D1" zoomScale="126" zoomScaleNormal="120" zoomScaleSheetLayoutView="126" workbookViewId="0">
      <selection activeCell="G1" sqref="G1:I1"/>
    </sheetView>
  </sheetViews>
  <sheetFormatPr defaultRowHeight="12.75" outlineLevelRow="3"/>
  <cols>
    <col min="1" max="1" width="53.28515625" customWidth="1"/>
    <col min="2" max="2" width="5.85546875" customWidth="1"/>
    <col min="3" max="3" width="6.7109375" customWidth="1"/>
    <col min="4" max="4" width="13.28515625" customWidth="1"/>
    <col min="5" max="5" width="9.85546875" style="1" customWidth="1"/>
    <col min="6" max="6" width="9.42578125" style="1" customWidth="1"/>
    <col min="7" max="9" width="10.85546875" customWidth="1"/>
  </cols>
  <sheetData>
    <row r="1" spans="1:9" ht="67.150000000000006" customHeight="1">
      <c r="A1" s="100"/>
      <c r="B1" s="100"/>
      <c r="C1" s="100"/>
      <c r="D1" s="152"/>
      <c r="E1" s="152"/>
      <c r="F1" s="152"/>
      <c r="G1" s="152" t="s">
        <v>497</v>
      </c>
      <c r="H1" s="152"/>
      <c r="I1" s="152"/>
    </row>
    <row r="2" spans="1:9" ht="18" customHeight="1">
      <c r="A2" s="154" t="s">
        <v>409</v>
      </c>
      <c r="B2" s="154"/>
      <c r="C2" s="154"/>
      <c r="D2" s="154"/>
      <c r="E2" s="154"/>
      <c r="F2" s="154"/>
      <c r="G2" s="154"/>
      <c r="H2" s="154"/>
      <c r="I2" s="154"/>
    </row>
    <row r="3" spans="1:9" ht="15.75">
      <c r="A3" s="7"/>
      <c r="B3" s="7"/>
      <c r="C3" s="7"/>
      <c r="D3" s="7"/>
      <c r="E3" s="7"/>
      <c r="F3" s="7"/>
      <c r="G3" s="99"/>
      <c r="H3" s="99"/>
      <c r="I3" s="139" t="s">
        <v>495</v>
      </c>
    </row>
    <row r="4" spans="1:9" s="3" customFormat="1" ht="15.75">
      <c r="A4" s="146" t="s">
        <v>23</v>
      </c>
      <c r="B4" s="146" t="s">
        <v>57</v>
      </c>
      <c r="C4" s="146" t="s">
        <v>123</v>
      </c>
      <c r="D4" s="146" t="s">
        <v>58</v>
      </c>
      <c r="E4" s="148" t="s">
        <v>122</v>
      </c>
      <c r="F4" s="148" t="s">
        <v>121</v>
      </c>
      <c r="G4" s="150" t="s">
        <v>494</v>
      </c>
      <c r="H4" s="151"/>
      <c r="I4" s="148" t="s">
        <v>55</v>
      </c>
    </row>
    <row r="5" spans="1:9" s="3" customFormat="1" ht="31.5">
      <c r="A5" s="147"/>
      <c r="B5" s="147"/>
      <c r="C5" s="147"/>
      <c r="D5" s="147"/>
      <c r="E5" s="149"/>
      <c r="F5" s="149"/>
      <c r="G5" s="101" t="s">
        <v>492</v>
      </c>
      <c r="H5" s="101" t="s">
        <v>493</v>
      </c>
      <c r="I5" s="149"/>
    </row>
    <row r="6" spans="1:9" s="3" customFormat="1" ht="20.45" customHeight="1">
      <c r="A6" s="102" t="s">
        <v>138</v>
      </c>
      <c r="B6" s="103" t="s">
        <v>59</v>
      </c>
      <c r="C6" s="103"/>
      <c r="D6" s="104"/>
      <c r="E6" s="105">
        <f>E7</f>
        <v>3297.7</v>
      </c>
      <c r="F6" s="105">
        <f>F7</f>
        <v>3244.6</v>
      </c>
      <c r="G6" s="106">
        <f>G7</f>
        <v>3244.6</v>
      </c>
      <c r="H6" s="106">
        <f>H7</f>
        <v>0</v>
      </c>
      <c r="I6" s="105">
        <f>F6/E6*100</f>
        <v>98.389786821117752</v>
      </c>
    </row>
    <row r="7" spans="1:9" s="3" customFormat="1" ht="15.75" outlineLevel="1">
      <c r="A7" s="107" t="s">
        <v>137</v>
      </c>
      <c r="B7" s="103" t="s">
        <v>59</v>
      </c>
      <c r="C7" s="103" t="s">
        <v>25</v>
      </c>
      <c r="D7" s="104"/>
      <c r="E7" s="105">
        <f>E8+E12</f>
        <v>3297.7</v>
      </c>
      <c r="F7" s="105">
        <f>F8+F12</f>
        <v>3244.6</v>
      </c>
      <c r="G7" s="106">
        <f>G8+G12</f>
        <v>3244.6</v>
      </c>
      <c r="H7" s="106">
        <f>H8+H12</f>
        <v>0</v>
      </c>
      <c r="I7" s="105">
        <f t="shared" ref="I7:I70" si="0">F7/E7*100</f>
        <v>98.389786821117752</v>
      </c>
    </row>
    <row r="8" spans="1:9" s="5" customFormat="1" ht="31.5" outlineLevel="2">
      <c r="A8" s="107" t="s">
        <v>197</v>
      </c>
      <c r="B8" s="103" t="s">
        <v>59</v>
      </c>
      <c r="C8" s="103" t="s">
        <v>27</v>
      </c>
      <c r="D8" s="103"/>
      <c r="E8" s="105">
        <f>E9</f>
        <v>3282.7</v>
      </c>
      <c r="F8" s="105">
        <f>F9</f>
        <v>3229.6</v>
      </c>
      <c r="G8" s="106">
        <f>G9</f>
        <v>3229.6</v>
      </c>
      <c r="H8" s="106">
        <f>H9</f>
        <v>0</v>
      </c>
      <c r="I8" s="105">
        <f t="shared" si="0"/>
        <v>98.382429097998596</v>
      </c>
    </row>
    <row r="9" spans="1:9" s="5" customFormat="1" ht="15.75" outlineLevel="2">
      <c r="A9" s="108" t="s">
        <v>150</v>
      </c>
      <c r="B9" s="104" t="s">
        <v>59</v>
      </c>
      <c r="C9" s="104" t="s">
        <v>27</v>
      </c>
      <c r="D9" s="104" t="s">
        <v>206</v>
      </c>
      <c r="E9" s="109">
        <f>E10+E11</f>
        <v>3282.7</v>
      </c>
      <c r="F9" s="109">
        <f>F10+F11</f>
        <v>3229.6</v>
      </c>
      <c r="G9" s="110">
        <f>G10+G11</f>
        <v>3229.6</v>
      </c>
      <c r="H9" s="110">
        <f>H10+H11</f>
        <v>0</v>
      </c>
      <c r="I9" s="105">
        <f t="shared" si="0"/>
        <v>98.382429097998596</v>
      </c>
    </row>
    <row r="10" spans="1:9" s="5" customFormat="1" ht="31.5" outlineLevel="3">
      <c r="A10" s="111" t="s">
        <v>151</v>
      </c>
      <c r="B10" s="104" t="s">
        <v>59</v>
      </c>
      <c r="C10" s="104" t="s">
        <v>27</v>
      </c>
      <c r="D10" s="104" t="s">
        <v>195</v>
      </c>
      <c r="E10" s="109">
        <v>1732</v>
      </c>
      <c r="F10" s="109">
        <v>1683.3</v>
      </c>
      <c r="G10" s="112">
        <v>1683.3</v>
      </c>
      <c r="H10" s="112">
        <v>0</v>
      </c>
      <c r="I10" s="105">
        <f t="shared" si="0"/>
        <v>97.188221709006925</v>
      </c>
    </row>
    <row r="11" spans="1:9" s="5" customFormat="1" ht="47.25" outlineLevel="3">
      <c r="A11" s="111" t="s">
        <v>152</v>
      </c>
      <c r="B11" s="104" t="s">
        <v>59</v>
      </c>
      <c r="C11" s="104" t="s">
        <v>27</v>
      </c>
      <c r="D11" s="104" t="s">
        <v>194</v>
      </c>
      <c r="E11" s="109">
        <v>1550.7</v>
      </c>
      <c r="F11" s="109">
        <v>1546.3</v>
      </c>
      <c r="G11" s="112">
        <v>1546.3</v>
      </c>
      <c r="H11" s="112">
        <v>0</v>
      </c>
      <c r="I11" s="105">
        <f t="shared" si="0"/>
        <v>99.716257174179404</v>
      </c>
    </row>
    <row r="12" spans="1:9" s="3" customFormat="1" ht="15.75" outlineLevel="3">
      <c r="A12" s="107" t="s">
        <v>70</v>
      </c>
      <c r="B12" s="103" t="s">
        <v>59</v>
      </c>
      <c r="C12" s="103" t="s">
        <v>31</v>
      </c>
      <c r="D12" s="103"/>
      <c r="E12" s="105">
        <f t="shared" ref="E12:H13" si="1">E13</f>
        <v>15</v>
      </c>
      <c r="F12" s="105">
        <f t="shared" si="1"/>
        <v>15</v>
      </c>
      <c r="G12" s="106">
        <f t="shared" si="1"/>
        <v>15</v>
      </c>
      <c r="H12" s="106">
        <f t="shared" si="1"/>
        <v>0</v>
      </c>
      <c r="I12" s="105">
        <f t="shared" si="0"/>
        <v>100</v>
      </c>
    </row>
    <row r="13" spans="1:9" s="3" customFormat="1" ht="15.75" outlineLevel="3">
      <c r="A13" s="108" t="s">
        <v>150</v>
      </c>
      <c r="B13" s="104" t="s">
        <v>59</v>
      </c>
      <c r="C13" s="104" t="s">
        <v>31</v>
      </c>
      <c r="D13" s="104" t="s">
        <v>206</v>
      </c>
      <c r="E13" s="109">
        <f t="shared" si="1"/>
        <v>15</v>
      </c>
      <c r="F13" s="109">
        <f t="shared" si="1"/>
        <v>15</v>
      </c>
      <c r="G13" s="109">
        <f t="shared" si="1"/>
        <v>15</v>
      </c>
      <c r="H13" s="109">
        <f t="shared" si="1"/>
        <v>0</v>
      </c>
      <c r="I13" s="105">
        <f t="shared" si="0"/>
        <v>100</v>
      </c>
    </row>
    <row r="14" spans="1:9" s="3" customFormat="1" ht="31.5" outlineLevel="3">
      <c r="A14" s="111" t="s">
        <v>153</v>
      </c>
      <c r="B14" s="104" t="s">
        <v>59</v>
      </c>
      <c r="C14" s="104" t="s">
        <v>31</v>
      </c>
      <c r="D14" s="104" t="s">
        <v>196</v>
      </c>
      <c r="E14" s="109">
        <v>15</v>
      </c>
      <c r="F14" s="109">
        <v>15</v>
      </c>
      <c r="G14" s="113">
        <v>15</v>
      </c>
      <c r="H14" s="113">
        <v>0</v>
      </c>
      <c r="I14" s="105">
        <f t="shared" si="0"/>
        <v>100</v>
      </c>
    </row>
    <row r="15" spans="1:9" s="6" customFormat="1" ht="31.5">
      <c r="A15" s="107" t="s">
        <v>139</v>
      </c>
      <c r="B15" s="103" t="s">
        <v>60</v>
      </c>
      <c r="C15" s="103"/>
      <c r="D15" s="104"/>
      <c r="E15" s="105">
        <f t="shared" ref="E15:H18" si="2">E16</f>
        <v>1445.2</v>
      </c>
      <c r="F15" s="105">
        <f t="shared" si="2"/>
        <v>1441.7</v>
      </c>
      <c r="G15" s="106">
        <f t="shared" si="2"/>
        <v>1441.7</v>
      </c>
      <c r="H15" s="106">
        <f t="shared" si="2"/>
        <v>0</v>
      </c>
      <c r="I15" s="105">
        <f t="shared" si="0"/>
        <v>99.757818986991424</v>
      </c>
    </row>
    <row r="16" spans="1:9" s="6" customFormat="1" ht="15.75" outlineLevel="1">
      <c r="A16" s="107" t="s">
        <v>137</v>
      </c>
      <c r="B16" s="103" t="s">
        <v>60</v>
      </c>
      <c r="C16" s="103" t="s">
        <v>25</v>
      </c>
      <c r="D16" s="104"/>
      <c r="E16" s="105">
        <f t="shared" si="2"/>
        <v>1445.2</v>
      </c>
      <c r="F16" s="105">
        <f t="shared" si="2"/>
        <v>1441.7</v>
      </c>
      <c r="G16" s="106">
        <f t="shared" si="2"/>
        <v>1441.7</v>
      </c>
      <c r="H16" s="106">
        <f t="shared" si="2"/>
        <v>0</v>
      </c>
      <c r="I16" s="105">
        <f t="shared" si="0"/>
        <v>99.757818986991424</v>
      </c>
    </row>
    <row r="17" spans="1:9" s="3" customFormat="1" ht="34.15" customHeight="1" outlineLevel="2">
      <c r="A17" s="107" t="s">
        <v>410</v>
      </c>
      <c r="B17" s="103" t="s">
        <v>60</v>
      </c>
      <c r="C17" s="103" t="s">
        <v>30</v>
      </c>
      <c r="D17" s="103"/>
      <c r="E17" s="105">
        <f t="shared" si="2"/>
        <v>1445.2</v>
      </c>
      <c r="F17" s="105">
        <f t="shared" si="2"/>
        <v>1441.7</v>
      </c>
      <c r="G17" s="106">
        <f t="shared" si="2"/>
        <v>1441.7</v>
      </c>
      <c r="H17" s="106">
        <f t="shared" si="2"/>
        <v>0</v>
      </c>
      <c r="I17" s="105">
        <f t="shared" si="0"/>
        <v>99.757818986991424</v>
      </c>
    </row>
    <row r="18" spans="1:9" s="3" customFormat="1" ht="15.75" outlineLevel="2">
      <c r="A18" s="108" t="s">
        <v>150</v>
      </c>
      <c r="B18" s="104" t="s">
        <v>60</v>
      </c>
      <c r="C18" s="104" t="s">
        <v>30</v>
      </c>
      <c r="D18" s="104" t="s">
        <v>206</v>
      </c>
      <c r="E18" s="109">
        <f t="shared" si="2"/>
        <v>1445.2</v>
      </c>
      <c r="F18" s="109">
        <f t="shared" si="2"/>
        <v>1441.7</v>
      </c>
      <c r="G18" s="109">
        <f t="shared" si="2"/>
        <v>1441.7</v>
      </c>
      <c r="H18" s="109">
        <f t="shared" si="2"/>
        <v>0</v>
      </c>
      <c r="I18" s="105">
        <f t="shared" si="0"/>
        <v>99.757818986991424</v>
      </c>
    </row>
    <row r="19" spans="1:9" s="3" customFormat="1" ht="31.5" outlineLevel="3">
      <c r="A19" s="111" t="s">
        <v>151</v>
      </c>
      <c r="B19" s="104" t="s">
        <v>60</v>
      </c>
      <c r="C19" s="104" t="s">
        <v>30</v>
      </c>
      <c r="D19" s="104" t="s">
        <v>195</v>
      </c>
      <c r="E19" s="109">
        <v>1445.2</v>
      </c>
      <c r="F19" s="109">
        <v>1441.7</v>
      </c>
      <c r="G19" s="113">
        <v>1441.7</v>
      </c>
      <c r="H19" s="113">
        <v>0</v>
      </c>
      <c r="I19" s="105">
        <f t="shared" si="0"/>
        <v>99.757818986991424</v>
      </c>
    </row>
    <row r="20" spans="1:9" s="6" customFormat="1" ht="31.5">
      <c r="A20" s="107" t="s">
        <v>140</v>
      </c>
      <c r="B20" s="103" t="s">
        <v>61</v>
      </c>
      <c r="C20" s="103"/>
      <c r="D20" s="103"/>
      <c r="E20" s="105">
        <f>E21+E27+E80</f>
        <v>559881</v>
      </c>
      <c r="F20" s="105">
        <f>F21+F27+F80</f>
        <v>559704.80000000005</v>
      </c>
      <c r="G20" s="106">
        <f>G21+G27+G80</f>
        <v>188594.8</v>
      </c>
      <c r="H20" s="106">
        <f>H21+H27+H80</f>
        <v>371110</v>
      </c>
      <c r="I20" s="105">
        <f t="shared" si="0"/>
        <v>99.968529026703905</v>
      </c>
    </row>
    <row r="21" spans="1:9" s="45" customFormat="1" ht="15.75" outlineLevel="1">
      <c r="A21" s="114" t="s">
        <v>128</v>
      </c>
      <c r="B21" s="115" t="s">
        <v>61</v>
      </c>
      <c r="C21" s="115" t="s">
        <v>32</v>
      </c>
      <c r="D21" s="115"/>
      <c r="E21" s="116">
        <f t="shared" ref="E21:H23" si="3">E22</f>
        <v>100</v>
      </c>
      <c r="F21" s="116">
        <f t="shared" si="3"/>
        <v>99.2</v>
      </c>
      <c r="G21" s="117">
        <f t="shared" si="3"/>
        <v>99.2</v>
      </c>
      <c r="H21" s="117">
        <f t="shared" si="3"/>
        <v>0</v>
      </c>
      <c r="I21" s="105">
        <f t="shared" si="0"/>
        <v>99.2</v>
      </c>
    </row>
    <row r="22" spans="1:9" s="45" customFormat="1" ht="15.75" outlineLevel="1">
      <c r="A22" s="114" t="s">
        <v>127</v>
      </c>
      <c r="B22" s="115" t="s">
        <v>61</v>
      </c>
      <c r="C22" s="115" t="s">
        <v>125</v>
      </c>
      <c r="D22" s="115"/>
      <c r="E22" s="116">
        <f t="shared" si="3"/>
        <v>100</v>
      </c>
      <c r="F22" s="116">
        <f t="shared" si="3"/>
        <v>99.2</v>
      </c>
      <c r="G22" s="117">
        <f t="shared" si="3"/>
        <v>99.2</v>
      </c>
      <c r="H22" s="117">
        <f t="shared" si="3"/>
        <v>0</v>
      </c>
      <c r="I22" s="105">
        <f t="shared" si="0"/>
        <v>99.2</v>
      </c>
    </row>
    <row r="23" spans="1:9" s="5" customFormat="1" ht="31.5" outlineLevel="2">
      <c r="A23" s="108" t="s">
        <v>154</v>
      </c>
      <c r="B23" s="118" t="s">
        <v>61</v>
      </c>
      <c r="C23" s="118" t="s">
        <v>125</v>
      </c>
      <c r="D23" s="118" t="s">
        <v>199</v>
      </c>
      <c r="E23" s="119">
        <f t="shared" si="3"/>
        <v>100</v>
      </c>
      <c r="F23" s="119">
        <f t="shared" si="3"/>
        <v>99.2</v>
      </c>
      <c r="G23" s="119">
        <f t="shared" si="3"/>
        <v>99.2</v>
      </c>
      <c r="H23" s="119">
        <f t="shared" si="3"/>
        <v>0</v>
      </c>
      <c r="I23" s="105">
        <f t="shared" si="0"/>
        <v>99.2</v>
      </c>
    </row>
    <row r="24" spans="1:9" s="5" customFormat="1" ht="31.5" outlineLevel="3">
      <c r="A24" s="108" t="s">
        <v>200</v>
      </c>
      <c r="B24" s="118" t="s">
        <v>61</v>
      </c>
      <c r="C24" s="118" t="s">
        <v>125</v>
      </c>
      <c r="D24" s="118" t="s">
        <v>202</v>
      </c>
      <c r="E24" s="119">
        <f t="shared" ref="E24:H25" si="4">E25</f>
        <v>100</v>
      </c>
      <c r="F24" s="119">
        <f t="shared" si="4"/>
        <v>99.2</v>
      </c>
      <c r="G24" s="119">
        <f t="shared" si="4"/>
        <v>99.2</v>
      </c>
      <c r="H24" s="119">
        <f t="shared" si="4"/>
        <v>0</v>
      </c>
      <c r="I24" s="105">
        <f t="shared" si="0"/>
        <v>99.2</v>
      </c>
    </row>
    <row r="25" spans="1:9" s="5" customFormat="1" ht="49.9" customHeight="1" outlineLevel="3">
      <c r="A25" s="108" t="s">
        <v>201</v>
      </c>
      <c r="B25" s="118" t="s">
        <v>61</v>
      </c>
      <c r="C25" s="118" t="s">
        <v>125</v>
      </c>
      <c r="D25" s="118" t="s">
        <v>205</v>
      </c>
      <c r="E25" s="119">
        <f t="shared" si="4"/>
        <v>100</v>
      </c>
      <c r="F25" s="119">
        <f t="shared" si="4"/>
        <v>99.2</v>
      </c>
      <c r="G25" s="119">
        <f t="shared" si="4"/>
        <v>99.2</v>
      </c>
      <c r="H25" s="119">
        <f t="shared" si="4"/>
        <v>0</v>
      </c>
      <c r="I25" s="105">
        <f t="shared" si="0"/>
        <v>99.2</v>
      </c>
    </row>
    <row r="26" spans="1:9" s="5" customFormat="1" ht="15.75" outlineLevel="3">
      <c r="A26" s="108" t="s">
        <v>204</v>
      </c>
      <c r="B26" s="118" t="s">
        <v>61</v>
      </c>
      <c r="C26" s="118" t="s">
        <v>125</v>
      </c>
      <c r="D26" s="118" t="s">
        <v>203</v>
      </c>
      <c r="E26" s="119">
        <v>100</v>
      </c>
      <c r="F26" s="119">
        <v>99.2</v>
      </c>
      <c r="G26" s="112">
        <v>99.2</v>
      </c>
      <c r="H26" s="112">
        <v>0</v>
      </c>
      <c r="I26" s="105">
        <f t="shared" si="0"/>
        <v>99.2</v>
      </c>
    </row>
    <row r="27" spans="1:9" s="6" customFormat="1" ht="15.75" outlineLevel="1">
      <c r="A27" s="107" t="s">
        <v>131</v>
      </c>
      <c r="B27" s="103" t="s">
        <v>61</v>
      </c>
      <c r="C27" s="103" t="s">
        <v>39</v>
      </c>
      <c r="D27" s="103"/>
      <c r="E27" s="105">
        <f>E28+E44+E62+E67</f>
        <v>547039.19999999995</v>
      </c>
      <c r="F27" s="105">
        <f>F28+F44+F62+F67</f>
        <v>546863.90000000014</v>
      </c>
      <c r="G27" s="106">
        <f>G28+G44+G62+G67</f>
        <v>188482.09999999998</v>
      </c>
      <c r="H27" s="106">
        <f>H28+H44+H62+H67</f>
        <v>358381.8</v>
      </c>
      <c r="I27" s="105">
        <f t="shared" si="0"/>
        <v>99.967954764484929</v>
      </c>
    </row>
    <row r="28" spans="1:9" s="3" customFormat="1" ht="15.75" outlineLevel="2">
      <c r="A28" s="114" t="s">
        <v>65</v>
      </c>
      <c r="B28" s="115" t="s">
        <v>61</v>
      </c>
      <c r="C28" s="115" t="s">
        <v>40</v>
      </c>
      <c r="D28" s="115"/>
      <c r="E28" s="116">
        <f>E29+E32+E41</f>
        <v>234383.4</v>
      </c>
      <c r="F28" s="116">
        <f>F29+F32+F41</f>
        <v>234364.59999999998</v>
      </c>
      <c r="G28" s="117">
        <f>G29+G32+G41</f>
        <v>79112.3</v>
      </c>
      <c r="H28" s="117">
        <f>H29+H32+H41</f>
        <v>155252.29999999999</v>
      </c>
      <c r="I28" s="105">
        <f t="shared" si="0"/>
        <v>99.991978954140947</v>
      </c>
    </row>
    <row r="29" spans="1:9" s="3" customFormat="1" ht="15.75" outlineLevel="2">
      <c r="A29" s="108" t="s">
        <v>150</v>
      </c>
      <c r="B29" s="118" t="s">
        <v>61</v>
      </c>
      <c r="C29" s="118" t="s">
        <v>40</v>
      </c>
      <c r="D29" s="118" t="s">
        <v>206</v>
      </c>
      <c r="E29" s="119">
        <f>E30+E31</f>
        <v>572.70000000000005</v>
      </c>
      <c r="F29" s="119">
        <f>F30+F31</f>
        <v>570.1</v>
      </c>
      <c r="G29" s="119">
        <f>G30+G31</f>
        <v>241.6</v>
      </c>
      <c r="H29" s="119">
        <f>H30+H31</f>
        <v>328.5</v>
      </c>
      <c r="I29" s="105">
        <f t="shared" si="0"/>
        <v>99.546010127466388</v>
      </c>
    </row>
    <row r="30" spans="1:9" s="3" customFormat="1" ht="78.75" outlineLevel="2">
      <c r="A30" s="108" t="s">
        <v>368</v>
      </c>
      <c r="B30" s="118" t="s">
        <v>61</v>
      </c>
      <c r="C30" s="118" t="s">
        <v>40</v>
      </c>
      <c r="D30" s="118" t="s">
        <v>208</v>
      </c>
      <c r="E30" s="119">
        <v>330</v>
      </c>
      <c r="F30" s="119">
        <v>328.5</v>
      </c>
      <c r="G30" s="113">
        <v>0</v>
      </c>
      <c r="H30" s="113">
        <v>328.5</v>
      </c>
      <c r="I30" s="105">
        <f t="shared" si="0"/>
        <v>99.545454545454547</v>
      </c>
    </row>
    <row r="31" spans="1:9" s="3" customFormat="1" ht="47.25" outlineLevel="2">
      <c r="A31" s="108" t="s">
        <v>207</v>
      </c>
      <c r="B31" s="118" t="s">
        <v>61</v>
      </c>
      <c r="C31" s="118" t="s">
        <v>40</v>
      </c>
      <c r="D31" s="118" t="s">
        <v>209</v>
      </c>
      <c r="E31" s="119">
        <v>242.7</v>
      </c>
      <c r="F31" s="119">
        <v>241.6</v>
      </c>
      <c r="G31" s="113">
        <v>241.6</v>
      </c>
      <c r="H31" s="113">
        <v>0</v>
      </c>
      <c r="I31" s="105">
        <f t="shared" si="0"/>
        <v>99.546765554182116</v>
      </c>
    </row>
    <row r="32" spans="1:9" s="3" customFormat="1" ht="34.15" customHeight="1" outlineLevel="3">
      <c r="A32" s="108" t="s">
        <v>363</v>
      </c>
      <c r="B32" s="118" t="s">
        <v>61</v>
      </c>
      <c r="C32" s="118" t="s">
        <v>40</v>
      </c>
      <c r="D32" s="118" t="s">
        <v>210</v>
      </c>
      <c r="E32" s="119">
        <f>E33+E38</f>
        <v>233341.09999999998</v>
      </c>
      <c r="F32" s="119">
        <f>F33+F38</f>
        <v>233324.89999999997</v>
      </c>
      <c r="G32" s="119">
        <f>G33+G38</f>
        <v>78818.5</v>
      </c>
      <c r="H32" s="119">
        <f>H33+H38</f>
        <v>154506.4</v>
      </c>
      <c r="I32" s="105">
        <f t="shared" si="0"/>
        <v>99.993057373947408</v>
      </c>
    </row>
    <row r="33" spans="1:9" s="3" customFormat="1" ht="34.15" customHeight="1" outlineLevel="3">
      <c r="A33" s="111" t="s">
        <v>491</v>
      </c>
      <c r="B33" s="118" t="s">
        <v>61</v>
      </c>
      <c r="C33" s="118" t="s">
        <v>40</v>
      </c>
      <c r="D33" s="118" t="s">
        <v>211</v>
      </c>
      <c r="E33" s="119">
        <f>E34</f>
        <v>233322.8</v>
      </c>
      <c r="F33" s="119">
        <f>F34</f>
        <v>233306.59999999998</v>
      </c>
      <c r="G33" s="119">
        <f>G34</f>
        <v>78800.2</v>
      </c>
      <c r="H33" s="119">
        <f>H34</f>
        <v>154506.4</v>
      </c>
      <c r="I33" s="105">
        <f t="shared" si="0"/>
        <v>99.993056829422571</v>
      </c>
    </row>
    <row r="34" spans="1:9" s="3" customFormat="1" ht="63" outlineLevel="3">
      <c r="A34" s="108" t="s">
        <v>353</v>
      </c>
      <c r="B34" s="118" t="s">
        <v>61</v>
      </c>
      <c r="C34" s="118" t="s">
        <v>40</v>
      </c>
      <c r="D34" s="118" t="s">
        <v>212</v>
      </c>
      <c r="E34" s="119">
        <f>E35+E36+E37</f>
        <v>233322.8</v>
      </c>
      <c r="F34" s="119">
        <f>F35+F36+F37</f>
        <v>233306.59999999998</v>
      </c>
      <c r="G34" s="119">
        <f>G35+G36+G37</f>
        <v>78800.2</v>
      </c>
      <c r="H34" s="119">
        <f>H35+H36+H37</f>
        <v>154506.4</v>
      </c>
      <c r="I34" s="105">
        <f t="shared" si="0"/>
        <v>99.993056829422571</v>
      </c>
    </row>
    <row r="35" spans="1:9" s="3" customFormat="1" ht="189" outlineLevel="3">
      <c r="A35" s="111" t="s">
        <v>490</v>
      </c>
      <c r="B35" s="118" t="s">
        <v>61</v>
      </c>
      <c r="C35" s="118" t="s">
        <v>40</v>
      </c>
      <c r="D35" s="118" t="s">
        <v>213</v>
      </c>
      <c r="E35" s="119">
        <v>154506.4</v>
      </c>
      <c r="F35" s="119">
        <v>154506.4</v>
      </c>
      <c r="G35" s="119">
        <v>0</v>
      </c>
      <c r="H35" s="119">
        <v>154506.4</v>
      </c>
      <c r="I35" s="105">
        <f t="shared" si="0"/>
        <v>100</v>
      </c>
    </row>
    <row r="36" spans="1:9" s="3" customFormat="1" ht="15.75" outlineLevel="3">
      <c r="A36" s="108" t="s">
        <v>204</v>
      </c>
      <c r="B36" s="118" t="s">
        <v>61</v>
      </c>
      <c r="C36" s="118" t="s">
        <v>40</v>
      </c>
      <c r="D36" s="118" t="s">
        <v>214</v>
      </c>
      <c r="E36" s="119">
        <v>74782.600000000006</v>
      </c>
      <c r="F36" s="119">
        <v>74766.399999999994</v>
      </c>
      <c r="G36" s="113">
        <v>74766.399999999994</v>
      </c>
      <c r="H36" s="113">
        <v>0</v>
      </c>
      <c r="I36" s="105">
        <f t="shared" si="0"/>
        <v>99.97833720678338</v>
      </c>
    </row>
    <row r="37" spans="1:9" s="3" customFormat="1" ht="15.75" outlineLevel="3">
      <c r="A37" s="108" t="s">
        <v>204</v>
      </c>
      <c r="B37" s="118" t="s">
        <v>61</v>
      </c>
      <c r="C37" s="118" t="s">
        <v>40</v>
      </c>
      <c r="D37" s="118" t="s">
        <v>411</v>
      </c>
      <c r="E37" s="119">
        <v>4033.8</v>
      </c>
      <c r="F37" s="119">
        <v>4033.8</v>
      </c>
      <c r="G37" s="113">
        <v>4033.8</v>
      </c>
      <c r="H37" s="113">
        <v>0</v>
      </c>
      <c r="I37" s="105">
        <f t="shared" si="0"/>
        <v>100</v>
      </c>
    </row>
    <row r="38" spans="1:9" s="3" customFormat="1" ht="47.25" outlineLevel="3">
      <c r="A38" s="120" t="s">
        <v>412</v>
      </c>
      <c r="B38" s="118" t="s">
        <v>61</v>
      </c>
      <c r="C38" s="118" t="s">
        <v>40</v>
      </c>
      <c r="D38" s="118" t="s">
        <v>234</v>
      </c>
      <c r="E38" s="119">
        <f t="shared" ref="E38:H39" si="5">E39</f>
        <v>18.3</v>
      </c>
      <c r="F38" s="119">
        <f t="shared" si="5"/>
        <v>18.3</v>
      </c>
      <c r="G38" s="119">
        <f t="shared" si="5"/>
        <v>18.3</v>
      </c>
      <c r="H38" s="119">
        <f t="shared" si="5"/>
        <v>0</v>
      </c>
      <c r="I38" s="105">
        <f t="shared" si="0"/>
        <v>100</v>
      </c>
    </row>
    <row r="39" spans="1:9" s="3" customFormat="1" ht="47.25" outlineLevel="3">
      <c r="A39" s="120" t="s">
        <v>413</v>
      </c>
      <c r="B39" s="118" t="s">
        <v>61</v>
      </c>
      <c r="C39" s="118" t="s">
        <v>40</v>
      </c>
      <c r="D39" s="118" t="s">
        <v>233</v>
      </c>
      <c r="E39" s="119">
        <f t="shared" si="5"/>
        <v>18.3</v>
      </c>
      <c r="F39" s="119">
        <f t="shared" si="5"/>
        <v>18.3</v>
      </c>
      <c r="G39" s="119">
        <f t="shared" si="5"/>
        <v>18.3</v>
      </c>
      <c r="H39" s="119">
        <f t="shared" si="5"/>
        <v>0</v>
      </c>
      <c r="I39" s="105">
        <f t="shared" si="0"/>
        <v>100</v>
      </c>
    </row>
    <row r="40" spans="1:9" s="3" customFormat="1" ht="15.75" outlineLevel="3">
      <c r="A40" s="111" t="s">
        <v>204</v>
      </c>
      <c r="B40" s="118" t="s">
        <v>61</v>
      </c>
      <c r="C40" s="118" t="s">
        <v>40</v>
      </c>
      <c r="D40" s="118" t="s">
        <v>232</v>
      </c>
      <c r="E40" s="119">
        <v>18.3</v>
      </c>
      <c r="F40" s="119">
        <v>18.3</v>
      </c>
      <c r="G40" s="113">
        <v>18.3</v>
      </c>
      <c r="H40" s="113">
        <v>0</v>
      </c>
      <c r="I40" s="105">
        <f t="shared" si="0"/>
        <v>100</v>
      </c>
    </row>
    <row r="41" spans="1:9" s="6" customFormat="1" ht="34.9" customHeight="1" outlineLevel="3">
      <c r="A41" s="120" t="s">
        <v>414</v>
      </c>
      <c r="B41" s="118" t="s">
        <v>61</v>
      </c>
      <c r="C41" s="118" t="s">
        <v>40</v>
      </c>
      <c r="D41" s="118" t="s">
        <v>215</v>
      </c>
      <c r="E41" s="119">
        <f t="shared" ref="E41:H42" si="6">E42</f>
        <v>469.6</v>
      </c>
      <c r="F41" s="119">
        <f t="shared" si="6"/>
        <v>469.6</v>
      </c>
      <c r="G41" s="119">
        <f t="shared" si="6"/>
        <v>52.2</v>
      </c>
      <c r="H41" s="119">
        <f t="shared" si="6"/>
        <v>417.4</v>
      </c>
      <c r="I41" s="105">
        <f t="shared" si="0"/>
        <v>100</v>
      </c>
    </row>
    <row r="42" spans="1:9" s="3" customFormat="1" ht="64.150000000000006" customHeight="1" outlineLevel="3">
      <c r="A42" s="120" t="s">
        <v>216</v>
      </c>
      <c r="B42" s="118" t="s">
        <v>61</v>
      </c>
      <c r="C42" s="118" t="s">
        <v>40</v>
      </c>
      <c r="D42" s="118" t="s">
        <v>217</v>
      </c>
      <c r="E42" s="119">
        <f t="shared" si="6"/>
        <v>469.6</v>
      </c>
      <c r="F42" s="119">
        <f t="shared" si="6"/>
        <v>469.6</v>
      </c>
      <c r="G42" s="119">
        <f t="shared" si="6"/>
        <v>52.2</v>
      </c>
      <c r="H42" s="119">
        <f t="shared" si="6"/>
        <v>417.4</v>
      </c>
      <c r="I42" s="105">
        <f t="shared" si="0"/>
        <v>100</v>
      </c>
    </row>
    <row r="43" spans="1:9" s="3" customFormat="1" ht="15.75" outlineLevel="3">
      <c r="A43" s="111" t="s">
        <v>204</v>
      </c>
      <c r="B43" s="118" t="s">
        <v>61</v>
      </c>
      <c r="C43" s="118" t="s">
        <v>40</v>
      </c>
      <c r="D43" s="118" t="s">
        <v>415</v>
      </c>
      <c r="E43" s="119">
        <v>469.6</v>
      </c>
      <c r="F43" s="109">
        <v>469.6</v>
      </c>
      <c r="G43" s="113">
        <v>52.2</v>
      </c>
      <c r="H43" s="113">
        <v>417.4</v>
      </c>
      <c r="I43" s="105">
        <f t="shared" si="0"/>
        <v>100</v>
      </c>
    </row>
    <row r="44" spans="1:9" s="3" customFormat="1" ht="15.75" outlineLevel="3">
      <c r="A44" s="107" t="s">
        <v>66</v>
      </c>
      <c r="B44" s="103" t="s">
        <v>61</v>
      </c>
      <c r="C44" s="103" t="s">
        <v>41</v>
      </c>
      <c r="D44" s="103"/>
      <c r="E44" s="105">
        <f>E45+E49</f>
        <v>289041.09999999998</v>
      </c>
      <c r="F44" s="105">
        <f>F45+F49</f>
        <v>289032.00000000006</v>
      </c>
      <c r="G44" s="105">
        <f>G45+G49</f>
        <v>86141.7</v>
      </c>
      <c r="H44" s="105">
        <f>H45+H49</f>
        <v>202890.3</v>
      </c>
      <c r="I44" s="105">
        <f t="shared" si="0"/>
        <v>99.996851658812574</v>
      </c>
    </row>
    <row r="45" spans="1:9" s="3" customFormat="1" ht="15.75" outlineLevel="3">
      <c r="A45" s="108" t="s">
        <v>150</v>
      </c>
      <c r="B45" s="118" t="s">
        <v>61</v>
      </c>
      <c r="C45" s="118" t="s">
        <v>41</v>
      </c>
      <c r="D45" s="118" t="s">
        <v>206</v>
      </c>
      <c r="E45" s="119">
        <f>E47+E48+E46</f>
        <v>8637.1</v>
      </c>
      <c r="F45" s="119">
        <f>F47+F48+F46</f>
        <v>8635.9</v>
      </c>
      <c r="G45" s="119">
        <f>G47+G48+G46</f>
        <v>722</v>
      </c>
      <c r="H45" s="119">
        <f>H47+H48+H46</f>
        <v>7913.9</v>
      </c>
      <c r="I45" s="105">
        <f t="shared" si="0"/>
        <v>99.986106447766019</v>
      </c>
    </row>
    <row r="46" spans="1:9" s="3" customFormat="1" ht="47.25" outlineLevel="3">
      <c r="A46" s="108" t="s">
        <v>218</v>
      </c>
      <c r="B46" s="118" t="s">
        <v>61</v>
      </c>
      <c r="C46" s="118" t="s">
        <v>41</v>
      </c>
      <c r="D46" s="118" t="s">
        <v>219</v>
      </c>
      <c r="E46" s="109">
        <v>6964.1</v>
      </c>
      <c r="F46" s="109">
        <v>6964</v>
      </c>
      <c r="G46" s="113">
        <v>0</v>
      </c>
      <c r="H46" s="113">
        <v>6964</v>
      </c>
      <c r="I46" s="105">
        <f t="shared" si="0"/>
        <v>99.998564064272472</v>
      </c>
    </row>
    <row r="47" spans="1:9" s="3" customFormat="1" ht="66.599999999999994" customHeight="1" outlineLevel="3">
      <c r="A47" s="108" t="s">
        <v>368</v>
      </c>
      <c r="B47" s="118" t="s">
        <v>61</v>
      </c>
      <c r="C47" s="118" t="s">
        <v>41</v>
      </c>
      <c r="D47" s="118" t="s">
        <v>208</v>
      </c>
      <c r="E47" s="119">
        <v>950</v>
      </c>
      <c r="F47" s="119">
        <v>949.9</v>
      </c>
      <c r="G47" s="113">
        <v>0</v>
      </c>
      <c r="H47" s="113">
        <v>949.9</v>
      </c>
      <c r="I47" s="105">
        <f t="shared" si="0"/>
        <v>99.989473684210523</v>
      </c>
    </row>
    <row r="48" spans="1:9" s="3" customFormat="1" ht="50.45" customHeight="1" outlineLevel="3">
      <c r="A48" s="108" t="s">
        <v>207</v>
      </c>
      <c r="B48" s="118" t="s">
        <v>61</v>
      </c>
      <c r="C48" s="118" t="s">
        <v>41</v>
      </c>
      <c r="D48" s="118" t="s">
        <v>209</v>
      </c>
      <c r="E48" s="119">
        <v>723</v>
      </c>
      <c r="F48" s="119">
        <v>722</v>
      </c>
      <c r="G48" s="113">
        <v>722</v>
      </c>
      <c r="H48" s="113">
        <v>0</v>
      </c>
      <c r="I48" s="105">
        <f t="shared" si="0"/>
        <v>99.861687413554634</v>
      </c>
    </row>
    <row r="49" spans="1:9" s="3" customFormat="1" ht="35.450000000000003" customHeight="1" outlineLevel="3">
      <c r="A49" s="111" t="s">
        <v>363</v>
      </c>
      <c r="B49" s="104" t="s">
        <v>61</v>
      </c>
      <c r="C49" s="104" t="s">
        <v>41</v>
      </c>
      <c r="D49" s="104" t="s">
        <v>210</v>
      </c>
      <c r="E49" s="109">
        <f>E50+E55+E58</f>
        <v>280404</v>
      </c>
      <c r="F49" s="109">
        <f>F50+F55+F58</f>
        <v>280396.10000000003</v>
      </c>
      <c r="G49" s="109">
        <f>G50+G55+G58</f>
        <v>85419.7</v>
      </c>
      <c r="H49" s="109">
        <f>H50+H55+H58</f>
        <v>194976.4</v>
      </c>
      <c r="I49" s="105">
        <f t="shared" si="0"/>
        <v>99.997182636481668</v>
      </c>
    </row>
    <row r="50" spans="1:9" s="3" customFormat="1" ht="31.5" outlineLevel="3">
      <c r="A50" s="121" t="s">
        <v>354</v>
      </c>
      <c r="B50" s="118" t="s">
        <v>61</v>
      </c>
      <c r="C50" s="118" t="s">
        <v>41</v>
      </c>
      <c r="D50" s="118" t="s">
        <v>220</v>
      </c>
      <c r="E50" s="119">
        <f>E51</f>
        <v>233563.2</v>
      </c>
      <c r="F50" s="119">
        <f>F51</f>
        <v>233555.30000000002</v>
      </c>
      <c r="G50" s="119">
        <f>G51</f>
        <v>56728.799999999996</v>
      </c>
      <c r="H50" s="119">
        <f>H51</f>
        <v>176826.5</v>
      </c>
      <c r="I50" s="105">
        <f t="shared" si="0"/>
        <v>99.99661761784391</v>
      </c>
    </row>
    <row r="51" spans="1:9" s="6" customFormat="1" ht="52.5" customHeight="1">
      <c r="A51" s="122" t="s">
        <v>355</v>
      </c>
      <c r="B51" s="118" t="s">
        <v>61</v>
      </c>
      <c r="C51" s="118" t="s">
        <v>41</v>
      </c>
      <c r="D51" s="118" t="s">
        <v>221</v>
      </c>
      <c r="E51" s="119">
        <f>E52+E53+E54</f>
        <v>233563.2</v>
      </c>
      <c r="F51" s="119">
        <f>F52+F53+F54</f>
        <v>233555.30000000002</v>
      </c>
      <c r="G51" s="119">
        <f>G52+G53+G54</f>
        <v>56728.799999999996</v>
      </c>
      <c r="H51" s="119">
        <f>H52+H53+H54</f>
        <v>176826.5</v>
      </c>
      <c r="I51" s="105">
        <f t="shared" si="0"/>
        <v>99.99661761784391</v>
      </c>
    </row>
    <row r="52" spans="1:9" s="6" customFormat="1" ht="189">
      <c r="A52" s="111" t="s">
        <v>490</v>
      </c>
      <c r="B52" s="118" t="s">
        <v>61</v>
      </c>
      <c r="C52" s="118" t="s">
        <v>41</v>
      </c>
      <c r="D52" s="118" t="s">
        <v>222</v>
      </c>
      <c r="E52" s="119">
        <v>176826.5</v>
      </c>
      <c r="F52" s="119">
        <v>176826.5</v>
      </c>
      <c r="G52" s="113">
        <v>0</v>
      </c>
      <c r="H52" s="113">
        <v>176826.5</v>
      </c>
      <c r="I52" s="105">
        <f t="shared" si="0"/>
        <v>100</v>
      </c>
    </row>
    <row r="53" spans="1:9" s="6" customFormat="1" ht="15.75">
      <c r="A53" s="111" t="s">
        <v>204</v>
      </c>
      <c r="B53" s="118" t="s">
        <v>61</v>
      </c>
      <c r="C53" s="118" t="s">
        <v>41</v>
      </c>
      <c r="D53" s="118" t="s">
        <v>223</v>
      </c>
      <c r="E53" s="119">
        <v>53526.5</v>
      </c>
      <c r="F53" s="109">
        <v>53518.6</v>
      </c>
      <c r="G53" s="113">
        <v>53518.6</v>
      </c>
      <c r="H53" s="113">
        <v>0</v>
      </c>
      <c r="I53" s="105">
        <f t="shared" si="0"/>
        <v>99.985240955414596</v>
      </c>
    </row>
    <row r="54" spans="1:9" s="6" customFormat="1" ht="15.75">
      <c r="A54" s="111" t="s">
        <v>204</v>
      </c>
      <c r="B54" s="118" t="s">
        <v>61</v>
      </c>
      <c r="C54" s="118" t="s">
        <v>41</v>
      </c>
      <c r="D54" s="118" t="s">
        <v>416</v>
      </c>
      <c r="E54" s="119">
        <v>3210.2</v>
      </c>
      <c r="F54" s="119">
        <v>3210.2</v>
      </c>
      <c r="G54" s="113">
        <v>3210.2</v>
      </c>
      <c r="H54" s="113">
        <v>0</v>
      </c>
      <c r="I54" s="105">
        <f t="shared" si="0"/>
        <v>100</v>
      </c>
    </row>
    <row r="55" spans="1:9" s="6" customFormat="1" ht="47.25">
      <c r="A55" s="111" t="s">
        <v>356</v>
      </c>
      <c r="B55" s="104" t="s">
        <v>61</v>
      </c>
      <c r="C55" s="104" t="s">
        <v>41</v>
      </c>
      <c r="D55" s="104" t="s">
        <v>224</v>
      </c>
      <c r="E55" s="109">
        <f t="shared" ref="E55:H56" si="7">E56</f>
        <v>2331.1999999999998</v>
      </c>
      <c r="F55" s="109">
        <f t="shared" si="7"/>
        <v>2331.1999999999998</v>
      </c>
      <c r="G55" s="109">
        <f t="shared" si="7"/>
        <v>2331.1999999999998</v>
      </c>
      <c r="H55" s="109">
        <f t="shared" si="7"/>
        <v>0</v>
      </c>
      <c r="I55" s="105">
        <f t="shared" si="0"/>
        <v>100</v>
      </c>
    </row>
    <row r="56" spans="1:9" s="6" customFormat="1" ht="31.5">
      <c r="A56" s="122" t="s">
        <v>357</v>
      </c>
      <c r="B56" s="104" t="s">
        <v>61</v>
      </c>
      <c r="C56" s="104" t="s">
        <v>41</v>
      </c>
      <c r="D56" s="104" t="s">
        <v>358</v>
      </c>
      <c r="E56" s="109">
        <f t="shared" si="7"/>
        <v>2331.1999999999998</v>
      </c>
      <c r="F56" s="109">
        <f t="shared" si="7"/>
        <v>2331.1999999999998</v>
      </c>
      <c r="G56" s="109">
        <f t="shared" si="7"/>
        <v>2331.1999999999998</v>
      </c>
      <c r="H56" s="109">
        <f t="shared" si="7"/>
        <v>0</v>
      </c>
      <c r="I56" s="105">
        <f t="shared" si="0"/>
        <v>100</v>
      </c>
    </row>
    <row r="57" spans="1:9" s="6" customFormat="1" ht="15.75">
      <c r="A57" s="111" t="s">
        <v>204</v>
      </c>
      <c r="B57" s="104" t="s">
        <v>61</v>
      </c>
      <c r="C57" s="104" t="s">
        <v>41</v>
      </c>
      <c r="D57" s="104" t="s">
        <v>359</v>
      </c>
      <c r="E57" s="109">
        <v>2331.1999999999998</v>
      </c>
      <c r="F57" s="109">
        <v>2331.1999999999998</v>
      </c>
      <c r="G57" s="113">
        <v>2331.1999999999998</v>
      </c>
      <c r="H57" s="113">
        <v>0</v>
      </c>
      <c r="I57" s="105">
        <f t="shared" si="0"/>
        <v>100</v>
      </c>
    </row>
    <row r="58" spans="1:9" s="6" customFormat="1" ht="47.25">
      <c r="A58" s="111" t="s">
        <v>360</v>
      </c>
      <c r="B58" s="104" t="s">
        <v>61</v>
      </c>
      <c r="C58" s="104" t="s">
        <v>41</v>
      </c>
      <c r="D58" s="104" t="s">
        <v>225</v>
      </c>
      <c r="E58" s="109">
        <f>E59+E61</f>
        <v>44509.600000000006</v>
      </c>
      <c r="F58" s="109">
        <f>F59+F61</f>
        <v>44509.600000000006</v>
      </c>
      <c r="G58" s="109">
        <f>G59+G61</f>
        <v>26359.7</v>
      </c>
      <c r="H58" s="109">
        <f>H59+H61</f>
        <v>18149.900000000001</v>
      </c>
      <c r="I58" s="105">
        <f t="shared" si="0"/>
        <v>100</v>
      </c>
    </row>
    <row r="59" spans="1:9" s="6" customFormat="1" ht="47.25">
      <c r="A59" s="122" t="s">
        <v>361</v>
      </c>
      <c r="B59" s="104" t="s">
        <v>61</v>
      </c>
      <c r="C59" s="104" t="s">
        <v>41</v>
      </c>
      <c r="D59" s="104" t="s">
        <v>226</v>
      </c>
      <c r="E59" s="109">
        <f>E60</f>
        <v>37426.800000000003</v>
      </c>
      <c r="F59" s="109">
        <f>F60</f>
        <v>37426.800000000003</v>
      </c>
      <c r="G59" s="109">
        <f>G60</f>
        <v>19276.900000000001</v>
      </c>
      <c r="H59" s="109">
        <f>H60</f>
        <v>18149.900000000001</v>
      </c>
      <c r="I59" s="105">
        <f t="shared" si="0"/>
        <v>100</v>
      </c>
    </row>
    <row r="60" spans="1:9" s="6" customFormat="1" ht="15.75">
      <c r="A60" s="111" t="s">
        <v>204</v>
      </c>
      <c r="B60" s="104" t="s">
        <v>61</v>
      </c>
      <c r="C60" s="104" t="s">
        <v>41</v>
      </c>
      <c r="D60" s="104" t="s">
        <v>362</v>
      </c>
      <c r="E60" s="109">
        <v>37426.800000000003</v>
      </c>
      <c r="F60" s="109">
        <v>37426.800000000003</v>
      </c>
      <c r="G60" s="113">
        <v>19276.900000000001</v>
      </c>
      <c r="H60" s="113">
        <v>18149.900000000001</v>
      </c>
      <c r="I60" s="105">
        <f t="shared" si="0"/>
        <v>100</v>
      </c>
    </row>
    <row r="61" spans="1:9" s="6" customFormat="1" ht="15.75">
      <c r="A61" s="111" t="s">
        <v>204</v>
      </c>
      <c r="B61" s="104" t="s">
        <v>61</v>
      </c>
      <c r="C61" s="104" t="s">
        <v>41</v>
      </c>
      <c r="D61" s="104" t="s">
        <v>417</v>
      </c>
      <c r="E61" s="109">
        <v>7082.8</v>
      </c>
      <c r="F61" s="109">
        <v>7082.8</v>
      </c>
      <c r="G61" s="113">
        <v>7082.8</v>
      </c>
      <c r="H61" s="113">
        <v>0</v>
      </c>
      <c r="I61" s="105">
        <f t="shared" si="0"/>
        <v>100</v>
      </c>
    </row>
    <row r="62" spans="1:9" s="3" customFormat="1" ht="15.75" outlineLevel="3">
      <c r="A62" s="107" t="s">
        <v>478</v>
      </c>
      <c r="B62" s="103" t="s">
        <v>61</v>
      </c>
      <c r="C62" s="103" t="s">
        <v>42</v>
      </c>
      <c r="D62" s="103"/>
      <c r="E62" s="105">
        <f t="shared" ref="E62:H64" si="8">E63</f>
        <v>1718.5</v>
      </c>
      <c r="F62" s="105">
        <f t="shared" si="8"/>
        <v>1701.5</v>
      </c>
      <c r="G62" s="106">
        <f t="shared" si="8"/>
        <v>1462.3</v>
      </c>
      <c r="H62" s="106">
        <f t="shared" si="8"/>
        <v>239.2</v>
      </c>
      <c r="I62" s="105">
        <f t="shared" si="0"/>
        <v>99.010765202211232</v>
      </c>
    </row>
    <row r="63" spans="1:9" s="3" customFormat="1" ht="36.6" customHeight="1" outlineLevel="3">
      <c r="A63" s="111" t="s">
        <v>363</v>
      </c>
      <c r="B63" s="104" t="s">
        <v>61</v>
      </c>
      <c r="C63" s="104" t="s">
        <v>42</v>
      </c>
      <c r="D63" s="104" t="s">
        <v>210</v>
      </c>
      <c r="E63" s="109">
        <f t="shared" si="8"/>
        <v>1718.5</v>
      </c>
      <c r="F63" s="109">
        <f t="shared" si="8"/>
        <v>1701.5</v>
      </c>
      <c r="G63" s="109">
        <f t="shared" si="8"/>
        <v>1462.3</v>
      </c>
      <c r="H63" s="109">
        <f t="shared" si="8"/>
        <v>239.2</v>
      </c>
      <c r="I63" s="105">
        <f t="shared" si="0"/>
        <v>99.010765202211232</v>
      </c>
    </row>
    <row r="64" spans="1:9" s="3" customFormat="1" ht="47.25" outlineLevel="3">
      <c r="A64" s="111" t="s">
        <v>356</v>
      </c>
      <c r="B64" s="104" t="s">
        <v>61</v>
      </c>
      <c r="C64" s="104" t="s">
        <v>42</v>
      </c>
      <c r="D64" s="104" t="s">
        <v>224</v>
      </c>
      <c r="E64" s="109">
        <f t="shared" si="8"/>
        <v>1718.5</v>
      </c>
      <c r="F64" s="109">
        <f t="shared" si="8"/>
        <v>1701.5</v>
      </c>
      <c r="G64" s="109">
        <f t="shared" si="8"/>
        <v>1462.3</v>
      </c>
      <c r="H64" s="109">
        <f t="shared" si="8"/>
        <v>239.2</v>
      </c>
      <c r="I64" s="105">
        <f t="shared" si="0"/>
        <v>99.010765202211232</v>
      </c>
    </row>
    <row r="65" spans="1:9" s="6" customFormat="1" ht="31.5" outlineLevel="3">
      <c r="A65" s="122" t="s">
        <v>357</v>
      </c>
      <c r="B65" s="104" t="s">
        <v>61</v>
      </c>
      <c r="C65" s="104" t="s">
        <v>42</v>
      </c>
      <c r="D65" s="104" t="s">
        <v>358</v>
      </c>
      <c r="E65" s="109">
        <f>E66</f>
        <v>1718.5</v>
      </c>
      <c r="F65" s="109">
        <f>F66</f>
        <v>1701.5</v>
      </c>
      <c r="G65" s="109">
        <f>G66</f>
        <v>1462.3</v>
      </c>
      <c r="H65" s="109">
        <f>H66</f>
        <v>239.2</v>
      </c>
      <c r="I65" s="105">
        <f t="shared" si="0"/>
        <v>99.010765202211232</v>
      </c>
    </row>
    <row r="66" spans="1:9" s="3" customFormat="1" ht="15.75" outlineLevel="3">
      <c r="A66" s="111" t="s">
        <v>204</v>
      </c>
      <c r="B66" s="104" t="s">
        <v>61</v>
      </c>
      <c r="C66" s="104" t="s">
        <v>42</v>
      </c>
      <c r="D66" s="104" t="s">
        <v>364</v>
      </c>
      <c r="E66" s="109">
        <v>1718.5</v>
      </c>
      <c r="F66" s="109">
        <v>1701.5</v>
      </c>
      <c r="G66" s="113">
        <v>1462.3</v>
      </c>
      <c r="H66" s="113">
        <v>239.2</v>
      </c>
      <c r="I66" s="105">
        <f t="shared" si="0"/>
        <v>99.010765202211232</v>
      </c>
    </row>
    <row r="67" spans="1:9" s="3" customFormat="1" ht="15.75" outlineLevel="3">
      <c r="A67" s="107" t="s">
        <v>67</v>
      </c>
      <c r="B67" s="103" t="s">
        <v>61</v>
      </c>
      <c r="C67" s="103" t="s">
        <v>43</v>
      </c>
      <c r="D67" s="103"/>
      <c r="E67" s="105">
        <f>E68+E72</f>
        <v>21896.2</v>
      </c>
      <c r="F67" s="105">
        <f>F68+F72</f>
        <v>21765.800000000003</v>
      </c>
      <c r="G67" s="106">
        <f>G68+G72</f>
        <v>21765.800000000003</v>
      </c>
      <c r="H67" s="106">
        <f>H68+H72</f>
        <v>0</v>
      </c>
      <c r="I67" s="105">
        <f t="shared" si="0"/>
        <v>99.404462874836739</v>
      </c>
    </row>
    <row r="68" spans="1:9" s="3" customFormat="1" ht="15.75" outlineLevel="2">
      <c r="A68" s="111" t="s">
        <v>150</v>
      </c>
      <c r="B68" s="104" t="s">
        <v>61</v>
      </c>
      <c r="C68" s="104" t="s">
        <v>43</v>
      </c>
      <c r="D68" s="104" t="s">
        <v>206</v>
      </c>
      <c r="E68" s="109">
        <f>E69+E71+E70</f>
        <v>14896.6</v>
      </c>
      <c r="F68" s="109">
        <f>F69+F71+F70</f>
        <v>14788.1</v>
      </c>
      <c r="G68" s="109">
        <f>G69+G71+G70</f>
        <v>14788.1</v>
      </c>
      <c r="H68" s="109">
        <f>H69+H71+H70</f>
        <v>0</v>
      </c>
      <c r="I68" s="105">
        <f t="shared" si="0"/>
        <v>99.271645878925398</v>
      </c>
    </row>
    <row r="69" spans="1:9" s="3" customFormat="1" ht="31.5" outlineLevel="2">
      <c r="A69" s="111" t="s">
        <v>155</v>
      </c>
      <c r="B69" s="104" t="s">
        <v>61</v>
      </c>
      <c r="C69" s="104" t="s">
        <v>43</v>
      </c>
      <c r="D69" s="104" t="s">
        <v>195</v>
      </c>
      <c r="E69" s="109">
        <v>7623.8</v>
      </c>
      <c r="F69" s="109">
        <v>7572.8</v>
      </c>
      <c r="G69" s="113">
        <v>7572.8</v>
      </c>
      <c r="H69" s="113">
        <v>0</v>
      </c>
      <c r="I69" s="105">
        <f t="shared" si="0"/>
        <v>99.331042262388834</v>
      </c>
    </row>
    <row r="70" spans="1:9" s="3" customFormat="1" ht="34.9" customHeight="1" outlineLevel="2">
      <c r="A70" s="111" t="s">
        <v>418</v>
      </c>
      <c r="B70" s="104" t="s">
        <v>61</v>
      </c>
      <c r="C70" s="104" t="s">
        <v>43</v>
      </c>
      <c r="D70" s="104" t="s">
        <v>420</v>
      </c>
      <c r="E70" s="109">
        <v>25.9</v>
      </c>
      <c r="F70" s="109">
        <v>25.9</v>
      </c>
      <c r="G70" s="113">
        <v>25.9</v>
      </c>
      <c r="H70" s="113">
        <v>0</v>
      </c>
      <c r="I70" s="105">
        <f t="shared" si="0"/>
        <v>100</v>
      </c>
    </row>
    <row r="71" spans="1:9" s="3" customFormat="1" ht="31.9" customHeight="1" outlineLevel="2">
      <c r="A71" s="111" t="s">
        <v>227</v>
      </c>
      <c r="B71" s="104" t="s">
        <v>61</v>
      </c>
      <c r="C71" s="104" t="s">
        <v>43</v>
      </c>
      <c r="D71" s="104" t="s">
        <v>228</v>
      </c>
      <c r="E71" s="109">
        <v>7246.9</v>
      </c>
      <c r="F71" s="109">
        <v>7189.4</v>
      </c>
      <c r="G71" s="113">
        <v>7189.4</v>
      </c>
      <c r="H71" s="113">
        <v>0</v>
      </c>
      <c r="I71" s="105">
        <f t="shared" ref="I71:I134" si="9">F71/E71*100</f>
        <v>99.206557286563907</v>
      </c>
    </row>
    <row r="72" spans="1:9" s="3" customFormat="1" ht="31.5" outlineLevel="2">
      <c r="A72" s="111" t="s">
        <v>363</v>
      </c>
      <c r="B72" s="104" t="s">
        <v>61</v>
      </c>
      <c r="C72" s="104" t="s">
        <v>43</v>
      </c>
      <c r="D72" s="104" t="s">
        <v>210</v>
      </c>
      <c r="E72" s="109">
        <f>E73+E77</f>
        <v>6999.6</v>
      </c>
      <c r="F72" s="109">
        <f>F73+F77</f>
        <v>6977.7000000000007</v>
      </c>
      <c r="G72" s="109">
        <f>G73+G77</f>
        <v>6977.7000000000007</v>
      </c>
      <c r="H72" s="109">
        <f>H73+H77</f>
        <v>0</v>
      </c>
      <c r="I72" s="105">
        <f t="shared" si="9"/>
        <v>99.68712497857021</v>
      </c>
    </row>
    <row r="73" spans="1:9" s="3" customFormat="1" ht="47.25" outlineLevel="2">
      <c r="A73" s="111" t="s">
        <v>408</v>
      </c>
      <c r="B73" s="104" t="s">
        <v>61</v>
      </c>
      <c r="C73" s="104" t="s">
        <v>43</v>
      </c>
      <c r="D73" s="104" t="s">
        <v>231</v>
      </c>
      <c r="E73" s="109">
        <f>E74</f>
        <v>4265.3</v>
      </c>
      <c r="F73" s="109">
        <f>F74</f>
        <v>4243.4000000000005</v>
      </c>
      <c r="G73" s="109">
        <f>G74</f>
        <v>4243.4000000000005</v>
      </c>
      <c r="H73" s="109">
        <f>H74</f>
        <v>0</v>
      </c>
      <c r="I73" s="105">
        <f t="shared" si="9"/>
        <v>99.48655428692004</v>
      </c>
    </row>
    <row r="74" spans="1:9" s="3" customFormat="1" ht="38.25" customHeight="1" outlineLevel="2">
      <c r="A74" s="108" t="s">
        <v>365</v>
      </c>
      <c r="B74" s="104" t="s">
        <v>61</v>
      </c>
      <c r="C74" s="104" t="s">
        <v>43</v>
      </c>
      <c r="D74" s="104" t="s">
        <v>230</v>
      </c>
      <c r="E74" s="109">
        <f>E75+E76</f>
        <v>4265.3</v>
      </c>
      <c r="F74" s="109">
        <f>F75+F76</f>
        <v>4243.4000000000005</v>
      </c>
      <c r="G74" s="109">
        <f>G75+G76</f>
        <v>4243.4000000000005</v>
      </c>
      <c r="H74" s="109">
        <f>H75+H76</f>
        <v>0</v>
      </c>
      <c r="I74" s="105">
        <f t="shared" si="9"/>
        <v>99.48655428692004</v>
      </c>
    </row>
    <row r="75" spans="1:9" s="3" customFormat="1" ht="15.75" outlineLevel="2">
      <c r="A75" s="111" t="s">
        <v>204</v>
      </c>
      <c r="B75" s="104" t="s">
        <v>61</v>
      </c>
      <c r="C75" s="104" t="s">
        <v>43</v>
      </c>
      <c r="D75" s="104" t="s">
        <v>229</v>
      </c>
      <c r="E75" s="109">
        <v>4228.5</v>
      </c>
      <c r="F75" s="109">
        <v>4206.6000000000004</v>
      </c>
      <c r="G75" s="113">
        <v>4206.6000000000004</v>
      </c>
      <c r="H75" s="113">
        <v>0</v>
      </c>
      <c r="I75" s="105">
        <f t="shared" si="9"/>
        <v>99.482085846044711</v>
      </c>
    </row>
    <row r="76" spans="1:9" s="3" customFormat="1" ht="15.75" outlineLevel="2">
      <c r="A76" s="111" t="s">
        <v>204</v>
      </c>
      <c r="B76" s="104" t="s">
        <v>61</v>
      </c>
      <c r="C76" s="104" t="s">
        <v>43</v>
      </c>
      <c r="D76" s="104" t="s">
        <v>419</v>
      </c>
      <c r="E76" s="109">
        <v>36.799999999999997</v>
      </c>
      <c r="F76" s="109">
        <v>36.799999999999997</v>
      </c>
      <c r="G76" s="113">
        <v>36.799999999999997</v>
      </c>
      <c r="H76" s="113">
        <v>0</v>
      </c>
      <c r="I76" s="105">
        <f t="shared" si="9"/>
        <v>100</v>
      </c>
    </row>
    <row r="77" spans="1:9" s="3" customFormat="1" ht="47.25" outlineLevel="2">
      <c r="A77" s="111" t="s">
        <v>366</v>
      </c>
      <c r="B77" s="104" t="s">
        <v>61</v>
      </c>
      <c r="C77" s="104" t="s">
        <v>43</v>
      </c>
      <c r="D77" s="104" t="s">
        <v>234</v>
      </c>
      <c r="E77" s="109">
        <f t="shared" ref="E77:H78" si="10">E78</f>
        <v>2734.3</v>
      </c>
      <c r="F77" s="109">
        <f t="shared" si="10"/>
        <v>2734.3</v>
      </c>
      <c r="G77" s="109">
        <f t="shared" si="10"/>
        <v>2734.3</v>
      </c>
      <c r="H77" s="109">
        <f t="shared" si="10"/>
        <v>0</v>
      </c>
      <c r="I77" s="105">
        <f t="shared" si="9"/>
        <v>100</v>
      </c>
    </row>
    <row r="78" spans="1:9" s="3" customFormat="1" ht="47.25" outlineLevel="2">
      <c r="A78" s="108" t="s">
        <v>413</v>
      </c>
      <c r="B78" s="104" t="s">
        <v>61</v>
      </c>
      <c r="C78" s="104" t="s">
        <v>43</v>
      </c>
      <c r="D78" s="104" t="s">
        <v>233</v>
      </c>
      <c r="E78" s="109">
        <f t="shared" si="10"/>
        <v>2734.3</v>
      </c>
      <c r="F78" s="109">
        <f t="shared" si="10"/>
        <v>2734.3</v>
      </c>
      <c r="G78" s="109">
        <f t="shared" si="10"/>
        <v>2734.3</v>
      </c>
      <c r="H78" s="109">
        <f t="shared" si="10"/>
        <v>0</v>
      </c>
      <c r="I78" s="105">
        <f t="shared" si="9"/>
        <v>100</v>
      </c>
    </row>
    <row r="79" spans="1:9" s="3" customFormat="1" ht="15.75" outlineLevel="2">
      <c r="A79" s="111" t="s">
        <v>204</v>
      </c>
      <c r="B79" s="104" t="s">
        <v>61</v>
      </c>
      <c r="C79" s="104" t="s">
        <v>43</v>
      </c>
      <c r="D79" s="104" t="s">
        <v>232</v>
      </c>
      <c r="E79" s="109">
        <v>2734.3</v>
      </c>
      <c r="F79" s="109">
        <v>2734.3</v>
      </c>
      <c r="G79" s="113">
        <v>2734.3</v>
      </c>
      <c r="H79" s="113">
        <v>0</v>
      </c>
      <c r="I79" s="105">
        <f t="shared" si="9"/>
        <v>100</v>
      </c>
    </row>
    <row r="80" spans="1:9" s="3" customFormat="1" ht="15.75" outlineLevel="3">
      <c r="A80" s="107" t="s">
        <v>132</v>
      </c>
      <c r="B80" s="103" t="s">
        <v>61</v>
      </c>
      <c r="C80" s="103" t="s">
        <v>47</v>
      </c>
      <c r="D80" s="103"/>
      <c r="E80" s="105">
        <f>E81+E86</f>
        <v>12741.8</v>
      </c>
      <c r="F80" s="105">
        <f>F81+F86</f>
        <v>12741.7</v>
      </c>
      <c r="G80" s="106">
        <f>G81+G86</f>
        <v>13.5</v>
      </c>
      <c r="H80" s="106">
        <f>H81+H86</f>
        <v>12728.2</v>
      </c>
      <c r="I80" s="105">
        <f t="shared" si="9"/>
        <v>99.999215181528527</v>
      </c>
    </row>
    <row r="81" spans="1:9" s="3" customFormat="1" ht="15.75" outlineLevel="3">
      <c r="A81" s="107" t="s">
        <v>69</v>
      </c>
      <c r="B81" s="103" t="s">
        <v>61</v>
      </c>
      <c r="C81" s="103" t="s">
        <v>50</v>
      </c>
      <c r="D81" s="103"/>
      <c r="E81" s="105">
        <f>E82</f>
        <v>12691.8</v>
      </c>
      <c r="F81" s="105">
        <f>F82</f>
        <v>12691.7</v>
      </c>
      <c r="G81" s="106">
        <f>G82</f>
        <v>13.5</v>
      </c>
      <c r="H81" s="106">
        <f>H82</f>
        <v>12678.2</v>
      </c>
      <c r="I81" s="105">
        <f t="shared" si="9"/>
        <v>99.999212089695718</v>
      </c>
    </row>
    <row r="82" spans="1:9" s="3" customFormat="1" ht="15.75" outlineLevel="3">
      <c r="A82" s="111" t="s">
        <v>150</v>
      </c>
      <c r="B82" s="104" t="s">
        <v>61</v>
      </c>
      <c r="C82" s="104" t="s">
        <v>50</v>
      </c>
      <c r="D82" s="104" t="s">
        <v>206</v>
      </c>
      <c r="E82" s="109">
        <f>E84+E85+E83</f>
        <v>12691.8</v>
      </c>
      <c r="F82" s="109">
        <f>F84+F85+F83</f>
        <v>12691.7</v>
      </c>
      <c r="G82" s="109">
        <f>G84+G85+G83</f>
        <v>13.5</v>
      </c>
      <c r="H82" s="109">
        <f>H84+H85+H83</f>
        <v>12678.2</v>
      </c>
      <c r="I82" s="105">
        <f t="shared" si="9"/>
        <v>99.999212089695718</v>
      </c>
    </row>
    <row r="83" spans="1:9" s="3" customFormat="1" ht="94.15" customHeight="1" outlineLevel="3">
      <c r="A83" s="123" t="s">
        <v>367</v>
      </c>
      <c r="B83" s="104" t="s">
        <v>61</v>
      </c>
      <c r="C83" s="104" t="s">
        <v>50</v>
      </c>
      <c r="D83" s="104" t="s">
        <v>235</v>
      </c>
      <c r="E83" s="109">
        <v>12671.8</v>
      </c>
      <c r="F83" s="109">
        <v>12671.7</v>
      </c>
      <c r="G83" s="113">
        <v>0</v>
      </c>
      <c r="H83" s="113">
        <v>12671.7</v>
      </c>
      <c r="I83" s="105">
        <f t="shared" si="9"/>
        <v>99.999210846130794</v>
      </c>
    </row>
    <row r="84" spans="1:9" s="3" customFormat="1" ht="95.45" customHeight="1" outlineLevel="3">
      <c r="A84" s="111" t="s">
        <v>236</v>
      </c>
      <c r="B84" s="104" t="s">
        <v>61</v>
      </c>
      <c r="C84" s="104" t="s">
        <v>50</v>
      </c>
      <c r="D84" s="104" t="s">
        <v>237</v>
      </c>
      <c r="E84" s="109">
        <v>6.5</v>
      </c>
      <c r="F84" s="109">
        <v>6.5</v>
      </c>
      <c r="G84" s="113">
        <v>0</v>
      </c>
      <c r="H84" s="113">
        <v>6.5</v>
      </c>
      <c r="I84" s="105">
        <f t="shared" si="9"/>
        <v>100</v>
      </c>
    </row>
    <row r="85" spans="1:9" s="3" customFormat="1" ht="63" outlineLevel="3">
      <c r="A85" s="111" t="s">
        <v>489</v>
      </c>
      <c r="B85" s="104" t="s">
        <v>61</v>
      </c>
      <c r="C85" s="104" t="s">
        <v>50</v>
      </c>
      <c r="D85" s="104" t="s">
        <v>238</v>
      </c>
      <c r="E85" s="109">
        <v>13.5</v>
      </c>
      <c r="F85" s="109">
        <v>13.5</v>
      </c>
      <c r="G85" s="113">
        <v>13.5</v>
      </c>
      <c r="H85" s="113">
        <v>0</v>
      </c>
      <c r="I85" s="105">
        <f t="shared" si="9"/>
        <v>100</v>
      </c>
    </row>
    <row r="86" spans="1:9" s="3" customFormat="1" ht="15.75" outlineLevel="3">
      <c r="A86" s="114" t="s">
        <v>133</v>
      </c>
      <c r="B86" s="115" t="s">
        <v>61</v>
      </c>
      <c r="C86" s="115" t="s">
        <v>51</v>
      </c>
      <c r="D86" s="115"/>
      <c r="E86" s="116">
        <f t="shared" ref="E86:H87" si="11">E87</f>
        <v>50</v>
      </c>
      <c r="F86" s="116">
        <f t="shared" si="11"/>
        <v>50</v>
      </c>
      <c r="G86" s="117">
        <f t="shared" si="11"/>
        <v>0</v>
      </c>
      <c r="H86" s="117">
        <f t="shared" si="11"/>
        <v>50</v>
      </c>
      <c r="I86" s="105">
        <f t="shared" si="9"/>
        <v>100</v>
      </c>
    </row>
    <row r="87" spans="1:9" s="3" customFormat="1" ht="15.75" outlineLevel="3">
      <c r="A87" s="108" t="s">
        <v>150</v>
      </c>
      <c r="B87" s="118" t="s">
        <v>61</v>
      </c>
      <c r="C87" s="118" t="s">
        <v>51</v>
      </c>
      <c r="D87" s="118" t="s">
        <v>206</v>
      </c>
      <c r="E87" s="119">
        <f t="shared" si="11"/>
        <v>50</v>
      </c>
      <c r="F87" s="119">
        <f t="shared" si="11"/>
        <v>50</v>
      </c>
      <c r="G87" s="119">
        <f t="shared" si="11"/>
        <v>0</v>
      </c>
      <c r="H87" s="119">
        <f t="shared" si="11"/>
        <v>50</v>
      </c>
      <c r="I87" s="105">
        <f t="shared" si="9"/>
        <v>100</v>
      </c>
    </row>
    <row r="88" spans="1:9" s="3" customFormat="1" ht="78.75" outlineLevel="3">
      <c r="A88" s="108" t="s">
        <v>368</v>
      </c>
      <c r="B88" s="118" t="s">
        <v>61</v>
      </c>
      <c r="C88" s="118" t="s">
        <v>51</v>
      </c>
      <c r="D88" s="118" t="s">
        <v>208</v>
      </c>
      <c r="E88" s="119">
        <v>50</v>
      </c>
      <c r="F88" s="119">
        <v>50</v>
      </c>
      <c r="G88" s="113">
        <v>0</v>
      </c>
      <c r="H88" s="113">
        <v>50</v>
      </c>
      <c r="I88" s="105">
        <f t="shared" si="9"/>
        <v>100</v>
      </c>
    </row>
    <row r="89" spans="1:9" s="3" customFormat="1" ht="31.5" outlineLevel="3">
      <c r="A89" s="107" t="s">
        <v>79</v>
      </c>
      <c r="B89" s="103" t="s">
        <v>62</v>
      </c>
      <c r="C89" s="103"/>
      <c r="D89" s="103"/>
      <c r="E89" s="105">
        <f>E90+E97+E107+E124+E117</f>
        <v>173097.8</v>
      </c>
      <c r="F89" s="105">
        <f>F90+F97+F107+F124+F117</f>
        <v>154073</v>
      </c>
      <c r="G89" s="106">
        <f>G90+G97+G107+G124+G117</f>
        <v>18246.400000000001</v>
      </c>
      <c r="H89" s="106">
        <f>H90+H97+H107+H124+H117</f>
        <v>135826.6</v>
      </c>
      <c r="I89" s="105">
        <f t="shared" si="9"/>
        <v>89.009219065753584</v>
      </c>
    </row>
    <row r="90" spans="1:9" s="3" customFormat="1" ht="15.75" outlineLevel="3">
      <c r="A90" s="107" t="s">
        <v>137</v>
      </c>
      <c r="B90" s="103" t="s">
        <v>62</v>
      </c>
      <c r="C90" s="103" t="s">
        <v>25</v>
      </c>
      <c r="D90" s="103"/>
      <c r="E90" s="105">
        <f t="shared" ref="E90:H91" si="12">E91</f>
        <v>9846.2000000000007</v>
      </c>
      <c r="F90" s="105">
        <f t="shared" si="12"/>
        <v>9445.6</v>
      </c>
      <c r="G90" s="106">
        <f t="shared" si="12"/>
        <v>9445.6</v>
      </c>
      <c r="H90" s="106">
        <f t="shared" si="12"/>
        <v>0</v>
      </c>
      <c r="I90" s="105">
        <f t="shared" si="9"/>
        <v>95.931425321443797</v>
      </c>
    </row>
    <row r="91" spans="1:9" s="3" customFormat="1" ht="15.75" outlineLevel="3">
      <c r="A91" s="107" t="s">
        <v>70</v>
      </c>
      <c r="B91" s="103" t="s">
        <v>62</v>
      </c>
      <c r="C91" s="103" t="s">
        <v>31</v>
      </c>
      <c r="D91" s="103"/>
      <c r="E91" s="105">
        <f t="shared" si="12"/>
        <v>9846.2000000000007</v>
      </c>
      <c r="F91" s="105">
        <f t="shared" si="12"/>
        <v>9445.6</v>
      </c>
      <c r="G91" s="106">
        <f t="shared" si="12"/>
        <v>9445.6</v>
      </c>
      <c r="H91" s="106">
        <f t="shared" si="12"/>
        <v>0</v>
      </c>
      <c r="I91" s="105">
        <f t="shared" si="9"/>
        <v>95.931425321443797</v>
      </c>
    </row>
    <row r="92" spans="1:9" s="3" customFormat="1" ht="15.75" outlineLevel="2">
      <c r="A92" s="111" t="s">
        <v>150</v>
      </c>
      <c r="B92" s="104" t="s">
        <v>62</v>
      </c>
      <c r="C92" s="104" t="s">
        <v>31</v>
      </c>
      <c r="D92" s="104" t="s">
        <v>206</v>
      </c>
      <c r="E92" s="109">
        <f>E95+E96+E93+E94</f>
        <v>9846.2000000000007</v>
      </c>
      <c r="F92" s="109">
        <f>F95+F96+F93+F94</f>
        <v>9445.6</v>
      </c>
      <c r="G92" s="110">
        <f>G95+G96+G93+G94</f>
        <v>9445.6</v>
      </c>
      <c r="H92" s="110">
        <f>H95+H96+H93+H94</f>
        <v>0</v>
      </c>
      <c r="I92" s="105">
        <f t="shared" si="9"/>
        <v>95.931425321443797</v>
      </c>
    </row>
    <row r="93" spans="1:9" s="37" customFormat="1" ht="31.5" outlineLevel="3">
      <c r="A93" s="111" t="s">
        <v>155</v>
      </c>
      <c r="B93" s="104" t="s">
        <v>62</v>
      </c>
      <c r="C93" s="104" t="s">
        <v>31</v>
      </c>
      <c r="D93" s="104" t="s">
        <v>195</v>
      </c>
      <c r="E93" s="109">
        <v>7574</v>
      </c>
      <c r="F93" s="109">
        <v>7427</v>
      </c>
      <c r="G93" s="124">
        <v>7427</v>
      </c>
      <c r="H93" s="124">
        <v>0</v>
      </c>
      <c r="I93" s="105">
        <f t="shared" si="9"/>
        <v>98.059149722735668</v>
      </c>
    </row>
    <row r="94" spans="1:9" s="37" customFormat="1" ht="48.6" customHeight="1" outlineLevel="3">
      <c r="A94" s="111" t="s">
        <v>479</v>
      </c>
      <c r="B94" s="104" t="s">
        <v>62</v>
      </c>
      <c r="C94" s="104" t="s">
        <v>31</v>
      </c>
      <c r="D94" s="104" t="s">
        <v>239</v>
      </c>
      <c r="E94" s="109">
        <v>1346.5</v>
      </c>
      <c r="F94" s="109">
        <v>1092.9000000000001</v>
      </c>
      <c r="G94" s="124">
        <v>1092.9000000000001</v>
      </c>
      <c r="H94" s="124">
        <v>0</v>
      </c>
      <c r="I94" s="105">
        <f t="shared" si="9"/>
        <v>81.16598588934275</v>
      </c>
    </row>
    <row r="95" spans="1:9" s="37" customFormat="1" ht="48.6" customHeight="1" outlineLevel="3">
      <c r="A95" s="111" t="s">
        <v>207</v>
      </c>
      <c r="B95" s="104" t="s">
        <v>62</v>
      </c>
      <c r="C95" s="104" t="s">
        <v>31</v>
      </c>
      <c r="D95" s="104" t="s">
        <v>209</v>
      </c>
      <c r="E95" s="109">
        <v>721.6</v>
      </c>
      <c r="F95" s="109">
        <v>721.6</v>
      </c>
      <c r="G95" s="124">
        <v>721.6</v>
      </c>
      <c r="H95" s="124">
        <v>0</v>
      </c>
      <c r="I95" s="105">
        <f t="shared" si="9"/>
        <v>100</v>
      </c>
    </row>
    <row r="96" spans="1:9" s="37" customFormat="1" ht="36.6" customHeight="1" outlineLevel="3">
      <c r="A96" s="111" t="s">
        <v>418</v>
      </c>
      <c r="B96" s="104" t="s">
        <v>62</v>
      </c>
      <c r="C96" s="104" t="s">
        <v>31</v>
      </c>
      <c r="D96" s="104" t="s">
        <v>420</v>
      </c>
      <c r="E96" s="109">
        <v>204.1</v>
      </c>
      <c r="F96" s="109">
        <v>204.1</v>
      </c>
      <c r="G96" s="124">
        <v>204.1</v>
      </c>
      <c r="H96" s="124">
        <v>0</v>
      </c>
      <c r="I96" s="105">
        <f t="shared" si="9"/>
        <v>100</v>
      </c>
    </row>
    <row r="97" spans="1:9" s="37" customFormat="1" ht="15.75" outlineLevel="3">
      <c r="A97" s="107" t="s">
        <v>128</v>
      </c>
      <c r="B97" s="103" t="s">
        <v>62</v>
      </c>
      <c r="C97" s="103" t="s">
        <v>32</v>
      </c>
      <c r="D97" s="103"/>
      <c r="E97" s="105">
        <f>E98+E104</f>
        <v>72737.700000000012</v>
      </c>
      <c r="F97" s="105">
        <f>F98+F104</f>
        <v>54219.6</v>
      </c>
      <c r="G97" s="106">
        <f>G98+G104</f>
        <v>1451.2</v>
      </c>
      <c r="H97" s="106">
        <f>H98+H104</f>
        <v>52768.4</v>
      </c>
      <c r="I97" s="105">
        <f t="shared" si="9"/>
        <v>74.541262646468056</v>
      </c>
    </row>
    <row r="98" spans="1:9" s="37" customFormat="1" ht="15.75" outlineLevel="3">
      <c r="A98" s="107" t="s">
        <v>477</v>
      </c>
      <c r="B98" s="103" t="s">
        <v>62</v>
      </c>
      <c r="C98" s="103" t="s">
        <v>126</v>
      </c>
      <c r="D98" s="103"/>
      <c r="E98" s="105">
        <f t="shared" ref="E98:H99" si="13">E99</f>
        <v>72530.000000000015</v>
      </c>
      <c r="F98" s="105">
        <f t="shared" si="13"/>
        <v>54060.9</v>
      </c>
      <c r="G98" s="106">
        <f t="shared" si="13"/>
        <v>1292.5</v>
      </c>
      <c r="H98" s="106">
        <f t="shared" si="13"/>
        <v>52768.4</v>
      </c>
      <c r="I98" s="105">
        <f t="shared" si="9"/>
        <v>74.535916172618215</v>
      </c>
    </row>
    <row r="99" spans="1:9" s="37" customFormat="1" ht="49.9" customHeight="1" outlineLevel="3">
      <c r="A99" s="111" t="s">
        <v>370</v>
      </c>
      <c r="B99" s="104" t="s">
        <v>62</v>
      </c>
      <c r="C99" s="104" t="s">
        <v>126</v>
      </c>
      <c r="D99" s="104" t="s">
        <v>241</v>
      </c>
      <c r="E99" s="109">
        <f t="shared" si="13"/>
        <v>72530.000000000015</v>
      </c>
      <c r="F99" s="109">
        <f t="shared" si="13"/>
        <v>54060.9</v>
      </c>
      <c r="G99" s="110">
        <f t="shared" si="13"/>
        <v>1292.5</v>
      </c>
      <c r="H99" s="110">
        <f t="shared" si="13"/>
        <v>52768.4</v>
      </c>
      <c r="I99" s="105">
        <f t="shared" si="9"/>
        <v>74.535916172618215</v>
      </c>
    </row>
    <row r="100" spans="1:9" s="37" customFormat="1" ht="31.5" outlineLevel="3">
      <c r="A100" s="108" t="s">
        <v>371</v>
      </c>
      <c r="B100" s="104" t="s">
        <v>62</v>
      </c>
      <c r="C100" s="104" t="s">
        <v>126</v>
      </c>
      <c r="D100" s="104" t="s">
        <v>279</v>
      </c>
      <c r="E100" s="109">
        <f>E101+E102+E103</f>
        <v>72530.000000000015</v>
      </c>
      <c r="F100" s="109">
        <f>F101+F102+F103</f>
        <v>54060.9</v>
      </c>
      <c r="G100" s="110">
        <f>G101+G102+G103</f>
        <v>1292.5</v>
      </c>
      <c r="H100" s="110">
        <f>H101+H102+H103</f>
        <v>52768.4</v>
      </c>
      <c r="I100" s="105">
        <f t="shared" si="9"/>
        <v>74.535916172618215</v>
      </c>
    </row>
    <row r="101" spans="1:9" s="6" customFormat="1" ht="15.75" outlineLevel="3">
      <c r="A101" s="111" t="s">
        <v>204</v>
      </c>
      <c r="B101" s="104" t="s">
        <v>62</v>
      </c>
      <c r="C101" s="104" t="s">
        <v>126</v>
      </c>
      <c r="D101" s="104" t="s">
        <v>421</v>
      </c>
      <c r="E101" s="109">
        <v>47084.800000000003</v>
      </c>
      <c r="F101" s="109">
        <v>29246.5</v>
      </c>
      <c r="G101" s="113">
        <v>292.5</v>
      </c>
      <c r="H101" s="113">
        <v>28954</v>
      </c>
      <c r="I101" s="105">
        <f t="shared" si="9"/>
        <v>62.114525282044312</v>
      </c>
    </row>
    <row r="102" spans="1:9" s="3" customFormat="1" ht="15.75" outlineLevel="3">
      <c r="A102" s="111" t="s">
        <v>204</v>
      </c>
      <c r="B102" s="104" t="s">
        <v>62</v>
      </c>
      <c r="C102" s="104" t="s">
        <v>126</v>
      </c>
      <c r="D102" s="104" t="s">
        <v>369</v>
      </c>
      <c r="E102" s="109">
        <v>23814.400000000001</v>
      </c>
      <c r="F102" s="109">
        <v>23814.400000000001</v>
      </c>
      <c r="G102" s="113">
        <v>0</v>
      </c>
      <c r="H102" s="113">
        <v>23814.400000000001</v>
      </c>
      <c r="I102" s="105">
        <f t="shared" si="9"/>
        <v>100</v>
      </c>
    </row>
    <row r="103" spans="1:9" s="6" customFormat="1" ht="15.75" outlineLevel="1">
      <c r="A103" s="111" t="s">
        <v>204</v>
      </c>
      <c r="B103" s="104" t="s">
        <v>62</v>
      </c>
      <c r="C103" s="104" t="s">
        <v>126</v>
      </c>
      <c r="D103" s="104" t="s">
        <v>280</v>
      </c>
      <c r="E103" s="109">
        <v>1630.8</v>
      </c>
      <c r="F103" s="109">
        <v>1000</v>
      </c>
      <c r="G103" s="113">
        <v>1000</v>
      </c>
      <c r="H103" s="113">
        <v>0</v>
      </c>
      <c r="I103" s="105">
        <f t="shared" si="9"/>
        <v>61.319597743438806</v>
      </c>
    </row>
    <row r="104" spans="1:9" s="37" customFormat="1" ht="31.5" outlineLevel="2">
      <c r="A104" s="107" t="s">
        <v>71</v>
      </c>
      <c r="B104" s="103" t="s">
        <v>62</v>
      </c>
      <c r="C104" s="103" t="s">
        <v>33</v>
      </c>
      <c r="D104" s="103"/>
      <c r="E104" s="105">
        <f t="shared" ref="E104:H105" si="14">E105</f>
        <v>207.7</v>
      </c>
      <c r="F104" s="105">
        <f t="shared" si="14"/>
        <v>158.69999999999999</v>
      </c>
      <c r="G104" s="106">
        <f t="shared" si="14"/>
        <v>158.69999999999999</v>
      </c>
      <c r="H104" s="106">
        <f t="shared" si="14"/>
        <v>0</v>
      </c>
      <c r="I104" s="105">
        <f t="shared" si="9"/>
        <v>76.408281174771304</v>
      </c>
    </row>
    <row r="105" spans="1:9" s="3" customFormat="1" ht="15.75" outlineLevel="3">
      <c r="A105" s="111" t="s">
        <v>150</v>
      </c>
      <c r="B105" s="104" t="s">
        <v>62</v>
      </c>
      <c r="C105" s="104" t="s">
        <v>33</v>
      </c>
      <c r="D105" s="104" t="s">
        <v>206</v>
      </c>
      <c r="E105" s="109">
        <f t="shared" si="14"/>
        <v>207.7</v>
      </c>
      <c r="F105" s="109">
        <f t="shared" si="14"/>
        <v>158.69999999999999</v>
      </c>
      <c r="G105" s="110">
        <f t="shared" si="14"/>
        <v>158.69999999999999</v>
      </c>
      <c r="H105" s="110">
        <f t="shared" si="14"/>
        <v>0</v>
      </c>
      <c r="I105" s="105">
        <f t="shared" si="9"/>
        <v>76.408281174771304</v>
      </c>
    </row>
    <row r="106" spans="1:9" s="3" customFormat="1" ht="47.25" outlineLevel="3">
      <c r="A106" s="111" t="s">
        <v>156</v>
      </c>
      <c r="B106" s="104" t="s">
        <v>62</v>
      </c>
      <c r="C106" s="104" t="s">
        <v>33</v>
      </c>
      <c r="D106" s="104" t="s">
        <v>244</v>
      </c>
      <c r="E106" s="109">
        <v>207.7</v>
      </c>
      <c r="F106" s="109">
        <v>158.69999999999999</v>
      </c>
      <c r="G106" s="113">
        <v>158.69999999999999</v>
      </c>
      <c r="H106" s="113">
        <v>0</v>
      </c>
      <c r="I106" s="105">
        <f t="shared" si="9"/>
        <v>76.408281174771304</v>
      </c>
    </row>
    <row r="107" spans="1:9" s="3" customFormat="1" ht="15.75" outlineLevel="3">
      <c r="A107" s="107" t="s">
        <v>129</v>
      </c>
      <c r="B107" s="103" t="s">
        <v>62</v>
      </c>
      <c r="C107" s="103" t="s">
        <v>34</v>
      </c>
      <c r="D107" s="103"/>
      <c r="E107" s="105">
        <f>E108+E111</f>
        <v>3345</v>
      </c>
      <c r="F107" s="105">
        <f>F108+F111</f>
        <v>3244.3</v>
      </c>
      <c r="G107" s="106">
        <f>G108+G111</f>
        <v>3244.3</v>
      </c>
      <c r="H107" s="106">
        <f>H108+H111</f>
        <v>0</v>
      </c>
      <c r="I107" s="105">
        <f t="shared" si="9"/>
        <v>96.989536621823618</v>
      </c>
    </row>
    <row r="108" spans="1:9" s="3" customFormat="1" ht="15.75" outlineLevel="3">
      <c r="A108" s="107" t="s">
        <v>72</v>
      </c>
      <c r="B108" s="103" t="s">
        <v>62</v>
      </c>
      <c r="C108" s="103" t="s">
        <v>35</v>
      </c>
      <c r="D108" s="103"/>
      <c r="E108" s="105">
        <f t="shared" ref="E108:H109" si="15">E109</f>
        <v>2470.6</v>
      </c>
      <c r="F108" s="105">
        <f t="shared" si="15"/>
        <v>2470.6</v>
      </c>
      <c r="G108" s="106">
        <f t="shared" si="15"/>
        <v>2470.6</v>
      </c>
      <c r="H108" s="106">
        <f t="shared" si="15"/>
        <v>0</v>
      </c>
      <c r="I108" s="105">
        <f t="shared" si="9"/>
        <v>100</v>
      </c>
    </row>
    <row r="109" spans="1:9" s="3" customFormat="1" ht="15.75" outlineLevel="3">
      <c r="A109" s="111" t="s">
        <v>150</v>
      </c>
      <c r="B109" s="104" t="s">
        <v>62</v>
      </c>
      <c r="C109" s="104" t="s">
        <v>35</v>
      </c>
      <c r="D109" s="104" t="s">
        <v>206</v>
      </c>
      <c r="E109" s="109">
        <f t="shared" si="15"/>
        <v>2470.6</v>
      </c>
      <c r="F109" s="109">
        <f t="shared" si="15"/>
        <v>2470.6</v>
      </c>
      <c r="G109" s="110">
        <f t="shared" si="15"/>
        <v>2470.6</v>
      </c>
      <c r="H109" s="110">
        <f t="shared" si="15"/>
        <v>0</v>
      </c>
      <c r="I109" s="105">
        <f t="shared" si="9"/>
        <v>100</v>
      </c>
    </row>
    <row r="110" spans="1:9" s="6" customFormat="1" ht="47.25">
      <c r="A110" s="111" t="s">
        <v>480</v>
      </c>
      <c r="B110" s="104" t="s">
        <v>62</v>
      </c>
      <c r="C110" s="104" t="s">
        <v>35</v>
      </c>
      <c r="D110" s="104" t="s">
        <v>245</v>
      </c>
      <c r="E110" s="109">
        <v>2470.6</v>
      </c>
      <c r="F110" s="109">
        <v>2470.6</v>
      </c>
      <c r="G110" s="113">
        <v>2470.6</v>
      </c>
      <c r="H110" s="113">
        <v>0</v>
      </c>
      <c r="I110" s="105">
        <f t="shared" si="9"/>
        <v>100</v>
      </c>
    </row>
    <row r="111" spans="1:9" s="6" customFormat="1" ht="15.75">
      <c r="A111" s="107" t="s">
        <v>78</v>
      </c>
      <c r="B111" s="103" t="s">
        <v>62</v>
      </c>
      <c r="C111" s="103" t="s">
        <v>37</v>
      </c>
      <c r="D111" s="103"/>
      <c r="E111" s="105">
        <f>E112+E114</f>
        <v>874.4</v>
      </c>
      <c r="F111" s="105">
        <f>F112+F114</f>
        <v>773.7</v>
      </c>
      <c r="G111" s="106">
        <f>G112+G114</f>
        <v>773.7</v>
      </c>
      <c r="H111" s="106">
        <f>H112+H114</f>
        <v>0</v>
      </c>
      <c r="I111" s="105">
        <f t="shared" si="9"/>
        <v>88.483531564501376</v>
      </c>
    </row>
    <row r="112" spans="1:9" s="6" customFormat="1" ht="15.75">
      <c r="A112" s="111" t="s">
        <v>150</v>
      </c>
      <c r="B112" s="104" t="s">
        <v>62</v>
      </c>
      <c r="C112" s="104" t="s">
        <v>37</v>
      </c>
      <c r="D112" s="104" t="s">
        <v>206</v>
      </c>
      <c r="E112" s="109">
        <f>E113</f>
        <v>375</v>
      </c>
      <c r="F112" s="109">
        <f>F113</f>
        <v>375</v>
      </c>
      <c r="G112" s="110">
        <f>G113</f>
        <v>375</v>
      </c>
      <c r="H112" s="110">
        <f>H113</f>
        <v>0</v>
      </c>
      <c r="I112" s="105">
        <f t="shared" si="9"/>
        <v>100</v>
      </c>
    </row>
    <row r="113" spans="1:9" s="6" customFormat="1" ht="48.6" customHeight="1">
      <c r="A113" s="108" t="s">
        <v>207</v>
      </c>
      <c r="B113" s="104" t="s">
        <v>62</v>
      </c>
      <c r="C113" s="104" t="s">
        <v>37</v>
      </c>
      <c r="D113" s="104" t="s">
        <v>209</v>
      </c>
      <c r="E113" s="109">
        <v>375</v>
      </c>
      <c r="F113" s="109">
        <v>375</v>
      </c>
      <c r="G113" s="113">
        <v>375</v>
      </c>
      <c r="H113" s="113">
        <v>0</v>
      </c>
      <c r="I113" s="105">
        <f t="shared" si="9"/>
        <v>100</v>
      </c>
    </row>
    <row r="114" spans="1:9" s="6" customFormat="1" ht="48.6" customHeight="1">
      <c r="A114" s="111" t="s">
        <v>376</v>
      </c>
      <c r="B114" s="104" t="s">
        <v>62</v>
      </c>
      <c r="C114" s="104" t="s">
        <v>37</v>
      </c>
      <c r="D114" s="104" t="s">
        <v>249</v>
      </c>
      <c r="E114" s="109">
        <f t="shared" ref="E114:H115" si="16">E115</f>
        <v>499.4</v>
      </c>
      <c r="F114" s="109">
        <f t="shared" si="16"/>
        <v>398.7</v>
      </c>
      <c r="G114" s="109">
        <f t="shared" si="16"/>
        <v>398.7</v>
      </c>
      <c r="H114" s="109">
        <f t="shared" si="16"/>
        <v>0</v>
      </c>
      <c r="I114" s="105">
        <f t="shared" si="9"/>
        <v>79.835802963556262</v>
      </c>
    </row>
    <row r="115" spans="1:9" s="6" customFormat="1" ht="33" customHeight="1">
      <c r="A115" s="108" t="s">
        <v>247</v>
      </c>
      <c r="B115" s="104" t="s">
        <v>62</v>
      </c>
      <c r="C115" s="104" t="s">
        <v>37</v>
      </c>
      <c r="D115" s="104" t="s">
        <v>251</v>
      </c>
      <c r="E115" s="109">
        <f t="shared" si="16"/>
        <v>499.4</v>
      </c>
      <c r="F115" s="109">
        <f t="shared" si="16"/>
        <v>398.7</v>
      </c>
      <c r="G115" s="109">
        <f t="shared" si="16"/>
        <v>398.7</v>
      </c>
      <c r="H115" s="109">
        <f t="shared" si="16"/>
        <v>0</v>
      </c>
      <c r="I115" s="105">
        <f t="shared" si="9"/>
        <v>79.835802963556262</v>
      </c>
    </row>
    <row r="116" spans="1:9" s="6" customFormat="1" ht="15.75">
      <c r="A116" s="111" t="s">
        <v>204</v>
      </c>
      <c r="B116" s="104" t="s">
        <v>62</v>
      </c>
      <c r="C116" s="104" t="s">
        <v>37</v>
      </c>
      <c r="D116" s="104" t="s">
        <v>253</v>
      </c>
      <c r="E116" s="109">
        <v>499.4</v>
      </c>
      <c r="F116" s="109">
        <v>398.7</v>
      </c>
      <c r="G116" s="113">
        <v>398.7</v>
      </c>
      <c r="H116" s="113">
        <v>0</v>
      </c>
      <c r="I116" s="105">
        <f t="shared" si="9"/>
        <v>79.835802963556262</v>
      </c>
    </row>
    <row r="117" spans="1:9" s="6" customFormat="1" ht="15.75">
      <c r="A117" s="107" t="s">
        <v>131</v>
      </c>
      <c r="B117" s="103" t="s">
        <v>62</v>
      </c>
      <c r="C117" s="103" t="s">
        <v>39</v>
      </c>
      <c r="D117" s="103"/>
      <c r="E117" s="105">
        <f t="shared" ref="E117:H120" si="17">E118</f>
        <v>82109</v>
      </c>
      <c r="F117" s="105">
        <f t="shared" si="17"/>
        <v>82105.3</v>
      </c>
      <c r="G117" s="106">
        <f t="shared" si="17"/>
        <v>4105.3</v>
      </c>
      <c r="H117" s="106">
        <f t="shared" si="17"/>
        <v>78000</v>
      </c>
      <c r="I117" s="105">
        <f t="shared" si="9"/>
        <v>99.995493794833706</v>
      </c>
    </row>
    <row r="118" spans="1:9" s="3" customFormat="1" ht="15.75" outlineLevel="2">
      <c r="A118" s="107" t="s">
        <v>66</v>
      </c>
      <c r="B118" s="103" t="s">
        <v>62</v>
      </c>
      <c r="C118" s="103" t="s">
        <v>41</v>
      </c>
      <c r="D118" s="103"/>
      <c r="E118" s="105">
        <f t="shared" si="17"/>
        <v>82109</v>
      </c>
      <c r="F118" s="105">
        <f t="shared" si="17"/>
        <v>82105.3</v>
      </c>
      <c r="G118" s="106">
        <f t="shared" si="17"/>
        <v>4105.3</v>
      </c>
      <c r="H118" s="106">
        <f t="shared" si="17"/>
        <v>78000</v>
      </c>
      <c r="I118" s="105">
        <f t="shared" si="9"/>
        <v>99.995493794833706</v>
      </c>
    </row>
    <row r="119" spans="1:9" s="6" customFormat="1" ht="33" customHeight="1" outlineLevel="3">
      <c r="A119" s="111" t="s">
        <v>363</v>
      </c>
      <c r="B119" s="104" t="s">
        <v>62</v>
      </c>
      <c r="C119" s="104" t="s">
        <v>41</v>
      </c>
      <c r="D119" s="118" t="s">
        <v>210</v>
      </c>
      <c r="E119" s="109">
        <f t="shared" si="17"/>
        <v>82109</v>
      </c>
      <c r="F119" s="109">
        <f t="shared" si="17"/>
        <v>82105.3</v>
      </c>
      <c r="G119" s="109">
        <f t="shared" si="17"/>
        <v>4105.3</v>
      </c>
      <c r="H119" s="109">
        <f t="shared" si="17"/>
        <v>78000</v>
      </c>
      <c r="I119" s="105">
        <f t="shared" si="9"/>
        <v>99.995493794833706</v>
      </c>
    </row>
    <row r="120" spans="1:9" s="3" customFormat="1" ht="47.25" outlineLevel="3">
      <c r="A120" s="111" t="s">
        <v>366</v>
      </c>
      <c r="B120" s="104" t="s">
        <v>62</v>
      </c>
      <c r="C120" s="104" t="s">
        <v>41</v>
      </c>
      <c r="D120" s="118" t="s">
        <v>234</v>
      </c>
      <c r="E120" s="109">
        <f t="shared" si="17"/>
        <v>82109</v>
      </c>
      <c r="F120" s="109">
        <f t="shared" si="17"/>
        <v>82105.3</v>
      </c>
      <c r="G120" s="109">
        <f t="shared" si="17"/>
        <v>4105.3</v>
      </c>
      <c r="H120" s="109">
        <f t="shared" si="17"/>
        <v>78000</v>
      </c>
      <c r="I120" s="105">
        <f t="shared" si="9"/>
        <v>99.995493794833706</v>
      </c>
    </row>
    <row r="121" spans="1:9" s="37" customFormat="1" ht="64.900000000000006" customHeight="1" outlineLevel="3">
      <c r="A121" s="108" t="s">
        <v>481</v>
      </c>
      <c r="B121" s="104" t="s">
        <v>62</v>
      </c>
      <c r="C121" s="104" t="s">
        <v>41</v>
      </c>
      <c r="D121" s="118" t="s">
        <v>377</v>
      </c>
      <c r="E121" s="109">
        <f>E122+E123</f>
        <v>82109</v>
      </c>
      <c r="F121" s="109">
        <f>F122+F123</f>
        <v>82105.3</v>
      </c>
      <c r="G121" s="109">
        <f>G122+G123</f>
        <v>4105.3</v>
      </c>
      <c r="H121" s="109">
        <f>H122+H123</f>
        <v>78000</v>
      </c>
      <c r="I121" s="105">
        <f t="shared" si="9"/>
        <v>99.995493794833706</v>
      </c>
    </row>
    <row r="122" spans="1:9" s="6" customFormat="1" ht="15.75" outlineLevel="1">
      <c r="A122" s="111" t="s">
        <v>204</v>
      </c>
      <c r="B122" s="104" t="s">
        <v>62</v>
      </c>
      <c r="C122" s="104" t="s">
        <v>41</v>
      </c>
      <c r="D122" s="118" t="s">
        <v>378</v>
      </c>
      <c r="E122" s="109">
        <v>78000</v>
      </c>
      <c r="F122" s="109">
        <v>78000</v>
      </c>
      <c r="G122" s="113">
        <v>0</v>
      </c>
      <c r="H122" s="113">
        <v>78000</v>
      </c>
      <c r="I122" s="105">
        <f t="shared" si="9"/>
        <v>100</v>
      </c>
    </row>
    <row r="123" spans="1:9" s="6" customFormat="1" ht="15.75" outlineLevel="1">
      <c r="A123" s="111" t="s">
        <v>204</v>
      </c>
      <c r="B123" s="104" t="s">
        <v>62</v>
      </c>
      <c r="C123" s="104" t="s">
        <v>41</v>
      </c>
      <c r="D123" s="118" t="s">
        <v>379</v>
      </c>
      <c r="E123" s="109">
        <v>4109</v>
      </c>
      <c r="F123" s="109">
        <v>4105.3</v>
      </c>
      <c r="G123" s="113">
        <v>4105.3</v>
      </c>
      <c r="H123" s="113">
        <v>0</v>
      </c>
      <c r="I123" s="105">
        <f t="shared" si="9"/>
        <v>99.909953760038945</v>
      </c>
    </row>
    <row r="124" spans="1:9" s="6" customFormat="1" ht="15.75" outlineLevel="1">
      <c r="A124" s="107" t="s">
        <v>132</v>
      </c>
      <c r="B124" s="103" t="s">
        <v>62</v>
      </c>
      <c r="C124" s="103" t="s">
        <v>47</v>
      </c>
      <c r="D124" s="103"/>
      <c r="E124" s="105">
        <f t="shared" ref="E124:H126" si="18">E125</f>
        <v>5059.8999999999996</v>
      </c>
      <c r="F124" s="105">
        <f t="shared" si="18"/>
        <v>5058.2</v>
      </c>
      <c r="G124" s="106">
        <f t="shared" si="18"/>
        <v>0</v>
      </c>
      <c r="H124" s="106">
        <f t="shared" si="18"/>
        <v>5058.2</v>
      </c>
      <c r="I124" s="105">
        <f t="shared" si="9"/>
        <v>99.966402498073094</v>
      </c>
    </row>
    <row r="125" spans="1:9" s="6" customFormat="1" ht="15.75" outlineLevel="1">
      <c r="A125" s="107" t="s">
        <v>69</v>
      </c>
      <c r="B125" s="103" t="s">
        <v>62</v>
      </c>
      <c r="C125" s="103" t="s">
        <v>50</v>
      </c>
      <c r="D125" s="103"/>
      <c r="E125" s="105">
        <f t="shared" si="18"/>
        <v>5059.8999999999996</v>
      </c>
      <c r="F125" s="105">
        <f t="shared" si="18"/>
        <v>5058.2</v>
      </c>
      <c r="G125" s="106">
        <f t="shared" si="18"/>
        <v>0</v>
      </c>
      <c r="H125" s="106">
        <f t="shared" si="18"/>
        <v>5058.2</v>
      </c>
      <c r="I125" s="105">
        <f t="shared" si="9"/>
        <v>99.966402498073094</v>
      </c>
    </row>
    <row r="126" spans="1:9" s="6" customFormat="1" ht="15.75" outlineLevel="1">
      <c r="A126" s="111" t="s">
        <v>150</v>
      </c>
      <c r="B126" s="104" t="s">
        <v>62</v>
      </c>
      <c r="C126" s="104" t="s">
        <v>50</v>
      </c>
      <c r="D126" s="104" t="s">
        <v>206</v>
      </c>
      <c r="E126" s="109">
        <f t="shared" si="18"/>
        <v>5059.8999999999996</v>
      </c>
      <c r="F126" s="109">
        <f t="shared" si="18"/>
        <v>5058.2</v>
      </c>
      <c r="G126" s="110">
        <f t="shared" si="18"/>
        <v>0</v>
      </c>
      <c r="H126" s="110">
        <f t="shared" si="18"/>
        <v>5058.2</v>
      </c>
      <c r="I126" s="105">
        <f t="shared" si="9"/>
        <v>99.966402498073094</v>
      </c>
    </row>
    <row r="127" spans="1:9" s="6" customFormat="1" ht="78.75" outlineLevel="1">
      <c r="A127" s="122" t="s">
        <v>422</v>
      </c>
      <c r="B127" s="104" t="s">
        <v>62</v>
      </c>
      <c r="C127" s="104" t="s">
        <v>50</v>
      </c>
      <c r="D127" s="104" t="s">
        <v>380</v>
      </c>
      <c r="E127" s="109">
        <v>5059.8999999999996</v>
      </c>
      <c r="F127" s="109">
        <v>5058.2</v>
      </c>
      <c r="G127" s="113">
        <v>0</v>
      </c>
      <c r="H127" s="113">
        <v>5058.2</v>
      </c>
      <c r="I127" s="105">
        <f t="shared" si="9"/>
        <v>99.966402498073094</v>
      </c>
    </row>
    <row r="128" spans="1:9" s="6" customFormat="1" ht="20.45" customHeight="1" outlineLevel="1">
      <c r="A128" s="107" t="s">
        <v>423</v>
      </c>
      <c r="B128" s="103" t="s">
        <v>63</v>
      </c>
      <c r="C128" s="103"/>
      <c r="D128" s="103"/>
      <c r="E128" s="105">
        <f>E129+E158+E177+E197+E205</f>
        <v>124716</v>
      </c>
      <c r="F128" s="105">
        <f>F129+F158+F177+F197+F205</f>
        <v>123685.29999999999</v>
      </c>
      <c r="G128" s="106">
        <f>G129+G158+G177+G197+G205</f>
        <v>50338.200000000004</v>
      </c>
      <c r="H128" s="106">
        <f>H129+H158+H177+H197+H205</f>
        <v>73347.100000000006</v>
      </c>
      <c r="I128" s="105">
        <f t="shared" si="9"/>
        <v>99.173562333621973</v>
      </c>
    </row>
    <row r="129" spans="1:9" s="6" customFormat="1" ht="15.75" outlineLevel="1">
      <c r="A129" s="107" t="s">
        <v>137</v>
      </c>
      <c r="B129" s="103" t="s">
        <v>63</v>
      </c>
      <c r="C129" s="103" t="s">
        <v>25</v>
      </c>
      <c r="D129" s="103"/>
      <c r="E129" s="105">
        <f>E130+E133+E138+E141</f>
        <v>34819.800000000003</v>
      </c>
      <c r="F129" s="105">
        <f>F130+F133+F138+F141</f>
        <v>34220.700000000004</v>
      </c>
      <c r="G129" s="106">
        <f>G130+G133+G138+G141</f>
        <v>32679.000000000004</v>
      </c>
      <c r="H129" s="106">
        <f>H130+H133+H138+H141</f>
        <v>1541.6999999999998</v>
      </c>
      <c r="I129" s="105">
        <f t="shared" si="9"/>
        <v>98.279427222442408</v>
      </c>
    </row>
    <row r="130" spans="1:9" s="6" customFormat="1" ht="18.600000000000001" customHeight="1" outlineLevel="1">
      <c r="A130" s="107" t="s">
        <v>267</v>
      </c>
      <c r="B130" s="103" t="s">
        <v>63</v>
      </c>
      <c r="C130" s="103" t="s">
        <v>26</v>
      </c>
      <c r="D130" s="103"/>
      <c r="E130" s="105">
        <f t="shared" ref="E130:H131" si="19">E131</f>
        <v>838.9</v>
      </c>
      <c r="F130" s="105">
        <f t="shared" si="19"/>
        <v>838.9</v>
      </c>
      <c r="G130" s="106">
        <f t="shared" si="19"/>
        <v>838.9</v>
      </c>
      <c r="H130" s="106">
        <f t="shared" si="19"/>
        <v>0</v>
      </c>
      <c r="I130" s="105">
        <f t="shared" si="9"/>
        <v>100</v>
      </c>
    </row>
    <row r="131" spans="1:9" s="6" customFormat="1" ht="15.75" outlineLevel="1">
      <c r="A131" s="111" t="s">
        <v>150</v>
      </c>
      <c r="B131" s="104" t="s">
        <v>63</v>
      </c>
      <c r="C131" s="104" t="s">
        <v>26</v>
      </c>
      <c r="D131" s="104" t="s">
        <v>206</v>
      </c>
      <c r="E131" s="109">
        <f t="shared" si="19"/>
        <v>838.9</v>
      </c>
      <c r="F131" s="109">
        <f t="shared" si="19"/>
        <v>838.9</v>
      </c>
      <c r="G131" s="110">
        <f t="shared" si="19"/>
        <v>838.9</v>
      </c>
      <c r="H131" s="110">
        <f t="shared" si="19"/>
        <v>0</v>
      </c>
      <c r="I131" s="105">
        <f t="shared" si="9"/>
        <v>100</v>
      </c>
    </row>
    <row r="132" spans="1:9" s="3" customFormat="1" ht="31.5" outlineLevel="2">
      <c r="A132" s="111" t="s">
        <v>157</v>
      </c>
      <c r="B132" s="104" t="s">
        <v>63</v>
      </c>
      <c r="C132" s="104" t="s">
        <v>26</v>
      </c>
      <c r="D132" s="104" t="s">
        <v>266</v>
      </c>
      <c r="E132" s="109">
        <v>838.9</v>
      </c>
      <c r="F132" s="109">
        <v>838.9</v>
      </c>
      <c r="G132" s="113">
        <v>838.9</v>
      </c>
      <c r="H132" s="113">
        <v>0</v>
      </c>
      <c r="I132" s="105">
        <f t="shared" si="9"/>
        <v>100</v>
      </c>
    </row>
    <row r="133" spans="1:9" s="3" customFormat="1" ht="31.5" outlineLevel="3">
      <c r="A133" s="107" t="s">
        <v>198</v>
      </c>
      <c r="B133" s="103" t="s">
        <v>63</v>
      </c>
      <c r="C133" s="103" t="s">
        <v>28</v>
      </c>
      <c r="D133" s="103"/>
      <c r="E133" s="105">
        <f>E134</f>
        <v>30893.599999999999</v>
      </c>
      <c r="F133" s="105">
        <f>F134</f>
        <v>30531.9</v>
      </c>
      <c r="G133" s="106">
        <f>G134</f>
        <v>30531.9</v>
      </c>
      <c r="H133" s="106">
        <f>H134</f>
        <v>0</v>
      </c>
      <c r="I133" s="105">
        <f t="shared" si="9"/>
        <v>98.829207343915897</v>
      </c>
    </row>
    <row r="134" spans="1:9" s="3" customFormat="1" ht="15.75" outlineLevel="3">
      <c r="A134" s="111" t="s">
        <v>150</v>
      </c>
      <c r="B134" s="104" t="s">
        <v>63</v>
      </c>
      <c r="C134" s="104" t="s">
        <v>28</v>
      </c>
      <c r="D134" s="104" t="s">
        <v>206</v>
      </c>
      <c r="E134" s="109">
        <f>E135+E136+E137</f>
        <v>30893.599999999999</v>
      </c>
      <c r="F134" s="109">
        <f>F135+F136+F137</f>
        <v>30531.9</v>
      </c>
      <c r="G134" s="109">
        <f>G135+G136+G137</f>
        <v>30531.9</v>
      </c>
      <c r="H134" s="109">
        <f>H135+H136+H137</f>
        <v>0</v>
      </c>
      <c r="I134" s="105">
        <f t="shared" si="9"/>
        <v>98.829207343915897</v>
      </c>
    </row>
    <row r="135" spans="1:9" s="3" customFormat="1" ht="31.5" outlineLevel="3">
      <c r="A135" s="111" t="s">
        <v>151</v>
      </c>
      <c r="B135" s="104" t="s">
        <v>63</v>
      </c>
      <c r="C135" s="104" t="s">
        <v>28</v>
      </c>
      <c r="D135" s="104" t="s">
        <v>195</v>
      </c>
      <c r="E135" s="109">
        <v>30761</v>
      </c>
      <c r="F135" s="109">
        <v>30399.4</v>
      </c>
      <c r="G135" s="113">
        <v>30399.4</v>
      </c>
      <c r="H135" s="113">
        <v>0</v>
      </c>
      <c r="I135" s="105">
        <f t="shared" ref="I135:I198" si="20">F135/E135*100</f>
        <v>98.824485549884599</v>
      </c>
    </row>
    <row r="136" spans="1:9" s="3" customFormat="1" ht="33.6" customHeight="1" outlineLevel="3">
      <c r="A136" s="111" t="s">
        <v>418</v>
      </c>
      <c r="B136" s="104" t="s">
        <v>63</v>
      </c>
      <c r="C136" s="104" t="s">
        <v>28</v>
      </c>
      <c r="D136" s="104" t="s">
        <v>420</v>
      </c>
      <c r="E136" s="109">
        <v>132.30000000000001</v>
      </c>
      <c r="F136" s="109">
        <v>132.30000000000001</v>
      </c>
      <c r="G136" s="113">
        <v>132.30000000000001</v>
      </c>
      <c r="H136" s="113">
        <v>0</v>
      </c>
      <c r="I136" s="105">
        <f t="shared" si="20"/>
        <v>100</v>
      </c>
    </row>
    <row r="137" spans="1:9" s="3" customFormat="1" ht="15.75" outlineLevel="3">
      <c r="A137" s="111" t="s">
        <v>424</v>
      </c>
      <c r="B137" s="104" t="s">
        <v>63</v>
      </c>
      <c r="C137" s="104" t="s">
        <v>28</v>
      </c>
      <c r="D137" s="104" t="s">
        <v>425</v>
      </c>
      <c r="E137" s="109">
        <v>0.3</v>
      </c>
      <c r="F137" s="109">
        <v>0.2</v>
      </c>
      <c r="G137" s="113">
        <v>0.2</v>
      </c>
      <c r="H137" s="113">
        <v>0</v>
      </c>
      <c r="I137" s="105">
        <f t="shared" si="20"/>
        <v>66.666666666666671</v>
      </c>
    </row>
    <row r="138" spans="1:9" s="38" customFormat="1" ht="15.75">
      <c r="A138" s="107" t="s">
        <v>74</v>
      </c>
      <c r="B138" s="103" t="s">
        <v>63</v>
      </c>
      <c r="C138" s="103" t="s">
        <v>29</v>
      </c>
      <c r="D138" s="103"/>
      <c r="E138" s="105">
        <f t="shared" ref="E138:H139" si="21">E139</f>
        <v>275</v>
      </c>
      <c r="F138" s="105">
        <f t="shared" si="21"/>
        <v>135.1</v>
      </c>
      <c r="G138" s="106">
        <f t="shared" si="21"/>
        <v>0</v>
      </c>
      <c r="H138" s="106">
        <f t="shared" si="21"/>
        <v>135.1</v>
      </c>
      <c r="I138" s="105">
        <f t="shared" si="20"/>
        <v>49.127272727272725</v>
      </c>
    </row>
    <row r="139" spans="1:9" s="38" customFormat="1" ht="15.75">
      <c r="A139" s="111" t="s">
        <v>150</v>
      </c>
      <c r="B139" s="104" t="s">
        <v>63</v>
      </c>
      <c r="C139" s="104" t="s">
        <v>29</v>
      </c>
      <c r="D139" s="104" t="s">
        <v>206</v>
      </c>
      <c r="E139" s="109">
        <f t="shared" si="21"/>
        <v>275</v>
      </c>
      <c r="F139" s="109">
        <f t="shared" si="21"/>
        <v>135.1</v>
      </c>
      <c r="G139" s="110">
        <f t="shared" si="21"/>
        <v>0</v>
      </c>
      <c r="H139" s="110">
        <f t="shared" si="21"/>
        <v>135.1</v>
      </c>
      <c r="I139" s="105">
        <f t="shared" si="20"/>
        <v>49.127272727272725</v>
      </c>
    </row>
    <row r="140" spans="1:9" s="38" customFormat="1" ht="62.45" customHeight="1">
      <c r="A140" s="111" t="s">
        <v>482</v>
      </c>
      <c r="B140" s="104" t="s">
        <v>63</v>
      </c>
      <c r="C140" s="104" t="s">
        <v>29</v>
      </c>
      <c r="D140" s="104" t="s">
        <v>268</v>
      </c>
      <c r="E140" s="109">
        <v>275</v>
      </c>
      <c r="F140" s="109">
        <v>135.1</v>
      </c>
      <c r="G140" s="124">
        <v>0</v>
      </c>
      <c r="H140" s="124">
        <v>135.1</v>
      </c>
      <c r="I140" s="105">
        <f t="shared" si="20"/>
        <v>49.127272727272725</v>
      </c>
    </row>
    <row r="141" spans="1:9" s="3" customFormat="1" ht="15.75" outlineLevel="2">
      <c r="A141" s="107" t="s">
        <v>70</v>
      </c>
      <c r="B141" s="103" t="s">
        <v>63</v>
      </c>
      <c r="C141" s="103" t="s">
        <v>31</v>
      </c>
      <c r="D141" s="103"/>
      <c r="E141" s="105">
        <f>E142+E148+E151+E145</f>
        <v>2812.3</v>
      </c>
      <c r="F141" s="105">
        <f>F142+F148+F151+F145</f>
        <v>2714.8</v>
      </c>
      <c r="G141" s="106">
        <f>G142+G148+G151+G145</f>
        <v>1308.2</v>
      </c>
      <c r="H141" s="106">
        <f>H142+H148+H151+H145</f>
        <v>1406.6</v>
      </c>
      <c r="I141" s="105">
        <f t="shared" si="20"/>
        <v>96.53308679728336</v>
      </c>
    </row>
    <row r="142" spans="1:9" s="3" customFormat="1" ht="34.9" customHeight="1" outlineLevel="2">
      <c r="A142" s="111" t="s">
        <v>426</v>
      </c>
      <c r="B142" s="104" t="s">
        <v>63</v>
      </c>
      <c r="C142" s="104" t="s">
        <v>31</v>
      </c>
      <c r="D142" s="104" t="s">
        <v>271</v>
      </c>
      <c r="E142" s="109">
        <f t="shared" ref="E142:H143" si="22">E143</f>
        <v>50</v>
      </c>
      <c r="F142" s="109">
        <f t="shared" si="22"/>
        <v>50</v>
      </c>
      <c r="G142" s="110">
        <f t="shared" si="22"/>
        <v>50</v>
      </c>
      <c r="H142" s="110">
        <f t="shared" si="22"/>
        <v>0</v>
      </c>
      <c r="I142" s="105">
        <f t="shared" si="20"/>
        <v>100</v>
      </c>
    </row>
    <row r="143" spans="1:9" s="3" customFormat="1" ht="94.5" outlineLevel="2">
      <c r="A143" s="108" t="s">
        <v>427</v>
      </c>
      <c r="B143" s="104" t="s">
        <v>63</v>
      </c>
      <c r="C143" s="104" t="s">
        <v>31</v>
      </c>
      <c r="D143" s="104" t="s">
        <v>272</v>
      </c>
      <c r="E143" s="109">
        <f t="shared" si="22"/>
        <v>50</v>
      </c>
      <c r="F143" s="109">
        <f t="shared" si="22"/>
        <v>50</v>
      </c>
      <c r="G143" s="110">
        <f t="shared" si="22"/>
        <v>50</v>
      </c>
      <c r="H143" s="110">
        <f t="shared" si="22"/>
        <v>0</v>
      </c>
      <c r="I143" s="105">
        <f t="shared" si="20"/>
        <v>100</v>
      </c>
    </row>
    <row r="144" spans="1:9" s="6" customFormat="1" ht="15.75" outlineLevel="2">
      <c r="A144" s="111" t="s">
        <v>204</v>
      </c>
      <c r="B144" s="104" t="s">
        <v>63</v>
      </c>
      <c r="C144" s="104" t="s">
        <v>31</v>
      </c>
      <c r="D144" s="104" t="s">
        <v>273</v>
      </c>
      <c r="E144" s="109">
        <v>50</v>
      </c>
      <c r="F144" s="109">
        <v>50</v>
      </c>
      <c r="G144" s="113">
        <v>50</v>
      </c>
      <c r="H144" s="113">
        <v>0</v>
      </c>
      <c r="I144" s="105">
        <f t="shared" si="20"/>
        <v>100</v>
      </c>
    </row>
    <row r="145" spans="1:9" s="3" customFormat="1" ht="47.25" outlineLevel="2">
      <c r="A145" s="111" t="s">
        <v>382</v>
      </c>
      <c r="B145" s="104" t="s">
        <v>63</v>
      </c>
      <c r="C145" s="104" t="s">
        <v>31</v>
      </c>
      <c r="D145" s="104" t="s">
        <v>13</v>
      </c>
      <c r="E145" s="109">
        <f t="shared" ref="E145:H146" si="23">E146</f>
        <v>31</v>
      </c>
      <c r="F145" s="109">
        <f t="shared" si="23"/>
        <v>31</v>
      </c>
      <c r="G145" s="110">
        <f t="shared" si="23"/>
        <v>31</v>
      </c>
      <c r="H145" s="110">
        <f t="shared" si="23"/>
        <v>0</v>
      </c>
      <c r="I145" s="105">
        <f t="shared" si="20"/>
        <v>100</v>
      </c>
    </row>
    <row r="146" spans="1:9" s="3" customFormat="1" ht="31.5" outlineLevel="2">
      <c r="A146" s="111" t="s">
        <v>12</v>
      </c>
      <c r="B146" s="104" t="s">
        <v>63</v>
      </c>
      <c r="C146" s="104" t="s">
        <v>31</v>
      </c>
      <c r="D146" s="104" t="s">
        <v>14</v>
      </c>
      <c r="E146" s="109">
        <f t="shared" si="23"/>
        <v>31</v>
      </c>
      <c r="F146" s="109">
        <f t="shared" si="23"/>
        <v>31</v>
      </c>
      <c r="G146" s="110">
        <f t="shared" si="23"/>
        <v>31</v>
      </c>
      <c r="H146" s="110">
        <f t="shared" si="23"/>
        <v>0</v>
      </c>
      <c r="I146" s="105">
        <f t="shared" si="20"/>
        <v>100</v>
      </c>
    </row>
    <row r="147" spans="1:9" s="3" customFormat="1" ht="15.75" outlineLevel="2">
      <c r="A147" s="111" t="s">
        <v>204</v>
      </c>
      <c r="B147" s="104" t="s">
        <v>63</v>
      </c>
      <c r="C147" s="104" t="s">
        <v>31</v>
      </c>
      <c r="D147" s="104" t="s">
        <v>15</v>
      </c>
      <c r="E147" s="109">
        <v>31</v>
      </c>
      <c r="F147" s="109">
        <v>31</v>
      </c>
      <c r="G147" s="113">
        <v>31</v>
      </c>
      <c r="H147" s="113">
        <v>0</v>
      </c>
      <c r="I147" s="105">
        <f t="shared" si="20"/>
        <v>100</v>
      </c>
    </row>
    <row r="148" spans="1:9" s="3" customFormat="1" ht="49.9" customHeight="1" outlineLevel="2">
      <c r="A148" s="111" t="s">
        <v>483</v>
      </c>
      <c r="B148" s="104" t="s">
        <v>63</v>
      </c>
      <c r="C148" s="104" t="s">
        <v>31</v>
      </c>
      <c r="D148" s="104" t="s">
        <v>274</v>
      </c>
      <c r="E148" s="109">
        <f t="shared" ref="E148:H149" si="24">E149</f>
        <v>161</v>
      </c>
      <c r="F148" s="109">
        <f t="shared" si="24"/>
        <v>149.5</v>
      </c>
      <c r="G148" s="110">
        <f t="shared" si="24"/>
        <v>149.5</v>
      </c>
      <c r="H148" s="110">
        <f t="shared" si="24"/>
        <v>0</v>
      </c>
      <c r="I148" s="105">
        <f t="shared" si="20"/>
        <v>92.857142857142861</v>
      </c>
    </row>
    <row r="149" spans="1:9" s="3" customFormat="1" ht="47.25" outlineLevel="2">
      <c r="A149" s="111" t="s">
        <v>275</v>
      </c>
      <c r="B149" s="104" t="s">
        <v>63</v>
      </c>
      <c r="C149" s="104" t="s">
        <v>31</v>
      </c>
      <c r="D149" s="104" t="s">
        <v>276</v>
      </c>
      <c r="E149" s="109">
        <f t="shared" si="24"/>
        <v>161</v>
      </c>
      <c r="F149" s="109">
        <f t="shared" si="24"/>
        <v>149.5</v>
      </c>
      <c r="G149" s="110">
        <f t="shared" si="24"/>
        <v>149.5</v>
      </c>
      <c r="H149" s="110">
        <f t="shared" si="24"/>
        <v>0</v>
      </c>
      <c r="I149" s="105">
        <f t="shared" si="20"/>
        <v>92.857142857142861</v>
      </c>
    </row>
    <row r="150" spans="1:9" s="3" customFormat="1" ht="15.75" outlineLevel="2">
      <c r="A150" s="111" t="s">
        <v>204</v>
      </c>
      <c r="B150" s="104" t="s">
        <v>63</v>
      </c>
      <c r="C150" s="104" t="s">
        <v>31</v>
      </c>
      <c r="D150" s="104" t="s">
        <v>277</v>
      </c>
      <c r="E150" s="109">
        <v>161</v>
      </c>
      <c r="F150" s="109">
        <v>149.5</v>
      </c>
      <c r="G150" s="113">
        <v>149.5</v>
      </c>
      <c r="H150" s="113">
        <v>0</v>
      </c>
      <c r="I150" s="105">
        <f t="shared" si="20"/>
        <v>92.857142857142861</v>
      </c>
    </row>
    <row r="151" spans="1:9" s="3" customFormat="1" ht="15.75" outlineLevel="2">
      <c r="A151" s="111" t="s">
        <v>150</v>
      </c>
      <c r="B151" s="104" t="s">
        <v>63</v>
      </c>
      <c r="C151" s="104" t="s">
        <v>31</v>
      </c>
      <c r="D151" s="104" t="s">
        <v>206</v>
      </c>
      <c r="E151" s="109">
        <f>E152+E155+E156+E157+E153+E154</f>
        <v>2570.3000000000002</v>
      </c>
      <c r="F151" s="109">
        <f>F152+F155+F156+F157+F153+F154</f>
        <v>2484.3000000000002</v>
      </c>
      <c r="G151" s="110">
        <f>G152+G155+G156+G157+G153+G154</f>
        <v>1077.7</v>
      </c>
      <c r="H151" s="110">
        <f>H152+H155+H156+H157+H153+H154</f>
        <v>1406.6</v>
      </c>
      <c r="I151" s="105">
        <f t="shared" si="20"/>
        <v>96.654087071548062</v>
      </c>
    </row>
    <row r="152" spans="1:9" s="3" customFormat="1" ht="34.9" customHeight="1" outlineLevel="2">
      <c r="A152" s="111" t="s">
        <v>158</v>
      </c>
      <c r="B152" s="104" t="s">
        <v>63</v>
      </c>
      <c r="C152" s="104" t="s">
        <v>31</v>
      </c>
      <c r="D152" s="104" t="s">
        <v>196</v>
      </c>
      <c r="E152" s="109">
        <v>585.20000000000005</v>
      </c>
      <c r="F152" s="109">
        <v>499.4</v>
      </c>
      <c r="G152" s="113">
        <v>499.4</v>
      </c>
      <c r="H152" s="113">
        <v>0</v>
      </c>
      <c r="I152" s="105">
        <f t="shared" si="20"/>
        <v>85.338345864661648</v>
      </c>
    </row>
    <row r="153" spans="1:9" s="3" customFormat="1" ht="31.9" customHeight="1" outlineLevel="2">
      <c r="A153" s="111" t="s">
        <v>191</v>
      </c>
      <c r="B153" s="104" t="s">
        <v>63</v>
      </c>
      <c r="C153" s="104" t="s">
        <v>31</v>
      </c>
      <c r="D153" s="104" t="s">
        <v>240</v>
      </c>
      <c r="E153" s="109">
        <v>577.4</v>
      </c>
      <c r="F153" s="109">
        <v>577.4</v>
      </c>
      <c r="G153" s="109">
        <v>577.4</v>
      </c>
      <c r="H153" s="113">
        <v>0</v>
      </c>
      <c r="I153" s="105">
        <f t="shared" si="20"/>
        <v>100</v>
      </c>
    </row>
    <row r="154" spans="1:9" s="3" customFormat="1" ht="15.75" outlineLevel="2">
      <c r="A154" s="125" t="s">
        <v>424</v>
      </c>
      <c r="B154" s="104" t="s">
        <v>63</v>
      </c>
      <c r="C154" s="104" t="s">
        <v>31</v>
      </c>
      <c r="D154" s="104" t="s">
        <v>425</v>
      </c>
      <c r="E154" s="109">
        <v>1.1000000000000001</v>
      </c>
      <c r="F154" s="109">
        <v>0.9</v>
      </c>
      <c r="G154" s="109">
        <v>0.9</v>
      </c>
      <c r="H154" s="113">
        <v>0</v>
      </c>
      <c r="I154" s="105">
        <f t="shared" si="20"/>
        <v>81.818181818181813</v>
      </c>
    </row>
    <row r="155" spans="1:9" s="3" customFormat="1" ht="110.25" outlineLevel="2">
      <c r="A155" s="111" t="s">
        <v>159</v>
      </c>
      <c r="B155" s="104" t="s">
        <v>63</v>
      </c>
      <c r="C155" s="104" t="s">
        <v>31</v>
      </c>
      <c r="D155" s="104" t="s">
        <v>16</v>
      </c>
      <c r="E155" s="109">
        <v>327.7</v>
      </c>
      <c r="F155" s="109">
        <v>327.7</v>
      </c>
      <c r="G155" s="113">
        <v>0</v>
      </c>
      <c r="H155" s="109">
        <v>327.7</v>
      </c>
      <c r="I155" s="105">
        <f t="shared" si="20"/>
        <v>100</v>
      </c>
    </row>
    <row r="156" spans="1:9" s="3" customFormat="1" ht="63" outlineLevel="2">
      <c r="A156" s="111" t="s">
        <v>160</v>
      </c>
      <c r="B156" s="104" t="s">
        <v>63</v>
      </c>
      <c r="C156" s="104" t="s">
        <v>31</v>
      </c>
      <c r="D156" s="104" t="s">
        <v>17</v>
      </c>
      <c r="E156" s="109">
        <v>754.5</v>
      </c>
      <c r="F156" s="109">
        <v>754.5</v>
      </c>
      <c r="G156" s="113">
        <v>0</v>
      </c>
      <c r="H156" s="109">
        <v>754.5</v>
      </c>
      <c r="I156" s="105">
        <f t="shared" si="20"/>
        <v>100</v>
      </c>
    </row>
    <row r="157" spans="1:9" s="3" customFormat="1" ht="47.25" outlineLevel="2">
      <c r="A157" s="111" t="s">
        <v>161</v>
      </c>
      <c r="B157" s="104" t="s">
        <v>63</v>
      </c>
      <c r="C157" s="104" t="s">
        <v>31</v>
      </c>
      <c r="D157" s="104" t="s">
        <v>473</v>
      </c>
      <c r="E157" s="109">
        <v>324.39999999999998</v>
      </c>
      <c r="F157" s="109">
        <v>324.39999999999998</v>
      </c>
      <c r="G157" s="113">
        <v>0</v>
      </c>
      <c r="H157" s="109">
        <v>324.39999999999998</v>
      </c>
      <c r="I157" s="105">
        <f t="shared" si="20"/>
        <v>100</v>
      </c>
    </row>
    <row r="158" spans="1:9" s="3" customFormat="1" ht="15.75" outlineLevel="3">
      <c r="A158" s="107" t="s">
        <v>128</v>
      </c>
      <c r="B158" s="103" t="s">
        <v>63</v>
      </c>
      <c r="C158" s="103" t="s">
        <v>32</v>
      </c>
      <c r="D158" s="103"/>
      <c r="E158" s="105">
        <f>E162+E173+E159</f>
        <v>58925.399999999994</v>
      </c>
      <c r="F158" s="105">
        <f>F162+F173+F159</f>
        <v>58925.2</v>
      </c>
      <c r="G158" s="106">
        <f>G162+G173+G159</f>
        <v>711.40000000000009</v>
      </c>
      <c r="H158" s="106">
        <f>H162+H173+H159</f>
        <v>58213.8</v>
      </c>
      <c r="I158" s="105">
        <f t="shared" si="20"/>
        <v>99.999660587794054</v>
      </c>
    </row>
    <row r="159" spans="1:9" s="3" customFormat="1" ht="15.75" outlineLevel="2">
      <c r="A159" s="107" t="s">
        <v>192</v>
      </c>
      <c r="B159" s="103" t="s">
        <v>63</v>
      </c>
      <c r="C159" s="103" t="s">
        <v>193</v>
      </c>
      <c r="D159" s="103"/>
      <c r="E159" s="105">
        <f t="shared" ref="E159:H160" si="25">E160</f>
        <v>0.2</v>
      </c>
      <c r="F159" s="105">
        <f t="shared" si="25"/>
        <v>0</v>
      </c>
      <c r="G159" s="106">
        <f t="shared" si="25"/>
        <v>0</v>
      </c>
      <c r="H159" s="106">
        <f t="shared" si="25"/>
        <v>0</v>
      </c>
      <c r="I159" s="105">
        <f t="shared" si="20"/>
        <v>0</v>
      </c>
    </row>
    <row r="160" spans="1:9" s="6" customFormat="1" ht="15.75" outlineLevel="1">
      <c r="A160" s="111" t="s">
        <v>150</v>
      </c>
      <c r="B160" s="104" t="s">
        <v>63</v>
      </c>
      <c r="C160" s="104" t="s">
        <v>193</v>
      </c>
      <c r="D160" s="104" t="s">
        <v>206</v>
      </c>
      <c r="E160" s="109">
        <f t="shared" si="25"/>
        <v>0.2</v>
      </c>
      <c r="F160" s="109">
        <f t="shared" si="25"/>
        <v>0</v>
      </c>
      <c r="G160" s="110">
        <f t="shared" si="25"/>
        <v>0</v>
      </c>
      <c r="H160" s="110">
        <f t="shared" si="25"/>
        <v>0</v>
      </c>
      <c r="I160" s="105">
        <f t="shared" si="20"/>
        <v>0</v>
      </c>
    </row>
    <row r="161" spans="1:9" s="6" customFormat="1" ht="63" customHeight="1" outlineLevel="1">
      <c r="A161" s="111" t="s">
        <v>18</v>
      </c>
      <c r="B161" s="104" t="s">
        <v>63</v>
      </c>
      <c r="C161" s="104" t="s">
        <v>193</v>
      </c>
      <c r="D161" s="104" t="s">
        <v>383</v>
      </c>
      <c r="E161" s="109">
        <v>0.2</v>
      </c>
      <c r="F161" s="109">
        <v>0</v>
      </c>
      <c r="G161" s="113">
        <v>0</v>
      </c>
      <c r="H161" s="113">
        <v>0</v>
      </c>
      <c r="I161" s="105">
        <f t="shared" si="20"/>
        <v>0</v>
      </c>
    </row>
    <row r="162" spans="1:9" s="6" customFormat="1" ht="15.75" outlineLevel="1">
      <c r="A162" s="107" t="s">
        <v>477</v>
      </c>
      <c r="B162" s="103" t="s">
        <v>63</v>
      </c>
      <c r="C162" s="103" t="s">
        <v>126</v>
      </c>
      <c r="D162" s="103"/>
      <c r="E162" s="105">
        <f>E163+E170</f>
        <v>58885.2</v>
      </c>
      <c r="F162" s="105">
        <f>F163+F170</f>
        <v>58885.2</v>
      </c>
      <c r="G162" s="106">
        <f>G163+G170</f>
        <v>671.40000000000009</v>
      </c>
      <c r="H162" s="106">
        <f>H163+H170</f>
        <v>58213.8</v>
      </c>
      <c r="I162" s="105">
        <f t="shared" si="20"/>
        <v>100</v>
      </c>
    </row>
    <row r="163" spans="1:9" s="3" customFormat="1" ht="47.45" customHeight="1" outlineLevel="2">
      <c r="A163" s="111" t="s">
        <v>370</v>
      </c>
      <c r="B163" s="104" t="s">
        <v>63</v>
      </c>
      <c r="C163" s="104" t="s">
        <v>126</v>
      </c>
      <c r="D163" s="104" t="s">
        <v>241</v>
      </c>
      <c r="E163" s="109">
        <f>E164+E167</f>
        <v>58811.199999999997</v>
      </c>
      <c r="F163" s="109">
        <f>F164+F167</f>
        <v>58811.199999999997</v>
      </c>
      <c r="G163" s="110">
        <f>G164+G167</f>
        <v>597.40000000000009</v>
      </c>
      <c r="H163" s="110">
        <f>H164+H167</f>
        <v>58213.8</v>
      </c>
      <c r="I163" s="105">
        <f t="shared" si="20"/>
        <v>100</v>
      </c>
    </row>
    <row r="164" spans="1:9" s="3" customFormat="1" ht="31.5" outlineLevel="2">
      <c r="A164" s="111" t="s">
        <v>278</v>
      </c>
      <c r="B164" s="104" t="s">
        <v>63</v>
      </c>
      <c r="C164" s="104" t="s">
        <v>126</v>
      </c>
      <c r="D164" s="104" t="s">
        <v>384</v>
      </c>
      <c r="E164" s="109">
        <f>E165+E166</f>
        <v>50489</v>
      </c>
      <c r="F164" s="109">
        <f>F165+F166</f>
        <v>50489</v>
      </c>
      <c r="G164" s="110">
        <f>G165+G166</f>
        <v>514.20000000000005</v>
      </c>
      <c r="H164" s="110">
        <f>H165+H166</f>
        <v>49974.8</v>
      </c>
      <c r="I164" s="105">
        <f t="shared" si="20"/>
        <v>100</v>
      </c>
    </row>
    <row r="165" spans="1:9" s="3" customFormat="1" ht="15.75" outlineLevel="2">
      <c r="A165" s="111" t="s">
        <v>204</v>
      </c>
      <c r="B165" s="104" t="s">
        <v>63</v>
      </c>
      <c r="C165" s="104" t="s">
        <v>126</v>
      </c>
      <c r="D165" s="104" t="s">
        <v>428</v>
      </c>
      <c r="E165" s="109">
        <v>50479.6</v>
      </c>
      <c r="F165" s="109">
        <v>50479.6</v>
      </c>
      <c r="G165" s="113">
        <v>504.8</v>
      </c>
      <c r="H165" s="113">
        <v>49974.8</v>
      </c>
      <c r="I165" s="105">
        <f t="shared" si="20"/>
        <v>100</v>
      </c>
    </row>
    <row r="166" spans="1:9" s="3" customFormat="1" ht="15.75" outlineLevel="3">
      <c r="A166" s="111" t="s">
        <v>204</v>
      </c>
      <c r="B166" s="104" t="s">
        <v>63</v>
      </c>
      <c r="C166" s="104" t="s">
        <v>126</v>
      </c>
      <c r="D166" s="104" t="s">
        <v>385</v>
      </c>
      <c r="E166" s="109">
        <v>9.4</v>
      </c>
      <c r="F166" s="109">
        <v>9.4</v>
      </c>
      <c r="G166" s="113">
        <v>9.4</v>
      </c>
      <c r="H166" s="113">
        <v>0</v>
      </c>
      <c r="I166" s="105">
        <f t="shared" si="20"/>
        <v>100</v>
      </c>
    </row>
    <row r="167" spans="1:9" s="37" customFormat="1" ht="34.15" customHeight="1" outlineLevel="3">
      <c r="A167" s="111" t="s">
        <v>281</v>
      </c>
      <c r="B167" s="104" t="s">
        <v>63</v>
      </c>
      <c r="C167" s="104" t="s">
        <v>126</v>
      </c>
      <c r="D167" s="104" t="s">
        <v>242</v>
      </c>
      <c r="E167" s="109">
        <f>E168+E169</f>
        <v>8322.2000000000007</v>
      </c>
      <c r="F167" s="109">
        <f>F168+F169</f>
        <v>8322.2000000000007</v>
      </c>
      <c r="G167" s="110">
        <f>G168+G169</f>
        <v>83.2</v>
      </c>
      <c r="H167" s="110">
        <f>H168+H169</f>
        <v>8239</v>
      </c>
      <c r="I167" s="105">
        <f t="shared" si="20"/>
        <v>100</v>
      </c>
    </row>
    <row r="168" spans="1:9" s="37" customFormat="1" ht="15.75" outlineLevel="3">
      <c r="A168" s="111" t="s">
        <v>204</v>
      </c>
      <c r="B168" s="104" t="s">
        <v>63</v>
      </c>
      <c r="C168" s="104" t="s">
        <v>126</v>
      </c>
      <c r="D168" s="104" t="s">
        <v>372</v>
      </c>
      <c r="E168" s="126">
        <v>8239</v>
      </c>
      <c r="F168" s="126">
        <v>8239</v>
      </c>
      <c r="G168" s="124">
        <v>0</v>
      </c>
      <c r="H168" s="124">
        <v>8239</v>
      </c>
      <c r="I168" s="105">
        <f t="shared" si="20"/>
        <v>100</v>
      </c>
    </row>
    <row r="169" spans="1:9" s="37" customFormat="1" ht="15.75" outlineLevel="3">
      <c r="A169" s="111" t="s">
        <v>204</v>
      </c>
      <c r="B169" s="104" t="s">
        <v>63</v>
      </c>
      <c r="C169" s="104" t="s">
        <v>126</v>
      </c>
      <c r="D169" s="104" t="s">
        <v>243</v>
      </c>
      <c r="E169" s="127">
        <v>83.2</v>
      </c>
      <c r="F169" s="127">
        <v>83.2</v>
      </c>
      <c r="G169" s="124">
        <v>83.2</v>
      </c>
      <c r="H169" s="124">
        <v>0</v>
      </c>
      <c r="I169" s="105">
        <f t="shared" si="20"/>
        <v>100</v>
      </c>
    </row>
    <row r="170" spans="1:9" s="37" customFormat="1" ht="52.15" customHeight="1" outlineLevel="3">
      <c r="A170" s="111" t="s">
        <v>376</v>
      </c>
      <c r="B170" s="104" t="s">
        <v>63</v>
      </c>
      <c r="C170" s="104" t="s">
        <v>126</v>
      </c>
      <c r="D170" s="104" t="s">
        <v>249</v>
      </c>
      <c r="E170" s="109">
        <f t="shared" ref="E170:H171" si="26">E171</f>
        <v>74</v>
      </c>
      <c r="F170" s="109">
        <f t="shared" si="26"/>
        <v>74</v>
      </c>
      <c r="G170" s="110">
        <f t="shared" si="26"/>
        <v>74</v>
      </c>
      <c r="H170" s="110">
        <f t="shared" si="26"/>
        <v>0</v>
      </c>
      <c r="I170" s="105">
        <f t="shared" si="20"/>
        <v>100</v>
      </c>
    </row>
    <row r="171" spans="1:9" s="37" customFormat="1" ht="30.6" customHeight="1" outlineLevel="3">
      <c r="A171" s="111" t="s">
        <v>247</v>
      </c>
      <c r="B171" s="104" t="s">
        <v>63</v>
      </c>
      <c r="C171" s="104" t="s">
        <v>126</v>
      </c>
      <c r="D171" s="104" t="s">
        <v>251</v>
      </c>
      <c r="E171" s="109">
        <f t="shared" si="26"/>
        <v>74</v>
      </c>
      <c r="F171" s="109">
        <f t="shared" si="26"/>
        <v>74</v>
      </c>
      <c r="G171" s="110">
        <f t="shared" si="26"/>
        <v>74</v>
      </c>
      <c r="H171" s="110">
        <f t="shared" si="26"/>
        <v>0</v>
      </c>
      <c r="I171" s="105">
        <f t="shared" si="20"/>
        <v>100</v>
      </c>
    </row>
    <row r="172" spans="1:9" s="37" customFormat="1" ht="15.75" outlineLevel="3">
      <c r="A172" s="111" t="s">
        <v>204</v>
      </c>
      <c r="B172" s="104" t="s">
        <v>63</v>
      </c>
      <c r="C172" s="104" t="s">
        <v>126</v>
      </c>
      <c r="D172" s="104" t="s">
        <v>253</v>
      </c>
      <c r="E172" s="109">
        <v>74</v>
      </c>
      <c r="F172" s="109">
        <v>74</v>
      </c>
      <c r="G172" s="124">
        <v>74</v>
      </c>
      <c r="H172" s="124">
        <v>0</v>
      </c>
      <c r="I172" s="105">
        <f t="shared" si="20"/>
        <v>100</v>
      </c>
    </row>
    <row r="173" spans="1:9" s="37" customFormat="1" ht="16.149999999999999" customHeight="1" outlineLevel="3">
      <c r="A173" s="107" t="s">
        <v>71</v>
      </c>
      <c r="B173" s="103" t="s">
        <v>63</v>
      </c>
      <c r="C173" s="103" t="s">
        <v>33</v>
      </c>
      <c r="D173" s="103"/>
      <c r="E173" s="105">
        <f t="shared" ref="E173:H175" si="27">E174</f>
        <v>40</v>
      </c>
      <c r="F173" s="105">
        <f t="shared" si="27"/>
        <v>40</v>
      </c>
      <c r="G173" s="106">
        <f t="shared" si="27"/>
        <v>40</v>
      </c>
      <c r="H173" s="106">
        <f t="shared" si="27"/>
        <v>0</v>
      </c>
      <c r="I173" s="105">
        <f t="shared" si="20"/>
        <v>100</v>
      </c>
    </row>
    <row r="174" spans="1:9" s="37" customFormat="1" ht="48.6" customHeight="1" outlineLevel="3">
      <c r="A174" s="125" t="s">
        <v>386</v>
      </c>
      <c r="B174" s="128" t="s">
        <v>63</v>
      </c>
      <c r="C174" s="128" t="s">
        <v>33</v>
      </c>
      <c r="D174" s="104" t="s">
        <v>387</v>
      </c>
      <c r="E174" s="129">
        <f t="shared" si="27"/>
        <v>40</v>
      </c>
      <c r="F174" s="129">
        <f t="shared" si="27"/>
        <v>40</v>
      </c>
      <c r="G174" s="124">
        <f t="shared" si="27"/>
        <v>40</v>
      </c>
      <c r="H174" s="124">
        <f t="shared" si="27"/>
        <v>0</v>
      </c>
      <c r="I174" s="105">
        <f t="shared" si="20"/>
        <v>100</v>
      </c>
    </row>
    <row r="175" spans="1:9" s="3" customFormat="1" ht="49.9" customHeight="1" outlineLevel="3">
      <c r="A175" s="108" t="s">
        <v>431</v>
      </c>
      <c r="B175" s="128" t="s">
        <v>63</v>
      </c>
      <c r="C175" s="128" t="s">
        <v>33</v>
      </c>
      <c r="D175" s="104" t="s">
        <v>429</v>
      </c>
      <c r="E175" s="129">
        <f t="shared" si="27"/>
        <v>40</v>
      </c>
      <c r="F175" s="129">
        <f t="shared" si="27"/>
        <v>40</v>
      </c>
      <c r="G175" s="124">
        <f t="shared" si="27"/>
        <v>40</v>
      </c>
      <c r="H175" s="124">
        <f t="shared" si="27"/>
        <v>0</v>
      </c>
      <c r="I175" s="105">
        <f t="shared" si="20"/>
        <v>100</v>
      </c>
    </row>
    <row r="176" spans="1:9" s="6" customFormat="1" ht="15.75" outlineLevel="3">
      <c r="A176" s="111" t="s">
        <v>204</v>
      </c>
      <c r="B176" s="104" t="s">
        <v>63</v>
      </c>
      <c r="C176" s="104" t="s">
        <v>33</v>
      </c>
      <c r="D176" s="104" t="s">
        <v>430</v>
      </c>
      <c r="E176" s="109">
        <v>40</v>
      </c>
      <c r="F176" s="109">
        <v>40</v>
      </c>
      <c r="G176" s="113">
        <v>40</v>
      </c>
      <c r="H176" s="113">
        <v>0</v>
      </c>
      <c r="I176" s="105">
        <f t="shared" si="20"/>
        <v>100</v>
      </c>
    </row>
    <row r="177" spans="1:9" s="6" customFormat="1" ht="15.75" outlineLevel="3">
      <c r="A177" s="107" t="s">
        <v>129</v>
      </c>
      <c r="B177" s="103" t="s">
        <v>63</v>
      </c>
      <c r="C177" s="103" t="s">
        <v>34</v>
      </c>
      <c r="D177" s="103"/>
      <c r="E177" s="105">
        <f>E178+E193</f>
        <v>8469.5</v>
      </c>
      <c r="F177" s="105">
        <f>F178+F193</f>
        <v>8088.9999999999991</v>
      </c>
      <c r="G177" s="106">
        <f>G178+G193</f>
        <v>8088.9999999999991</v>
      </c>
      <c r="H177" s="106">
        <f>H178+H193</f>
        <v>0</v>
      </c>
      <c r="I177" s="105">
        <f t="shared" si="20"/>
        <v>95.507408937953812</v>
      </c>
    </row>
    <row r="178" spans="1:9" s="38" customFormat="1" ht="15.75" outlineLevel="3">
      <c r="A178" s="107" t="s">
        <v>78</v>
      </c>
      <c r="B178" s="103" t="s">
        <v>63</v>
      </c>
      <c r="C178" s="103" t="s">
        <v>37</v>
      </c>
      <c r="D178" s="103"/>
      <c r="E178" s="105">
        <f>E179+E181+E186+E190</f>
        <v>8109.2</v>
      </c>
      <c r="F178" s="105">
        <f>F179+F181+F186+F190</f>
        <v>7729.0999999999995</v>
      </c>
      <c r="G178" s="106">
        <f>G179+G181+G186+G190</f>
        <v>7729.0999999999995</v>
      </c>
      <c r="H178" s="106">
        <f>H179+H181+H186+H190</f>
        <v>0</v>
      </c>
      <c r="I178" s="105">
        <f t="shared" si="20"/>
        <v>95.312731218862524</v>
      </c>
    </row>
    <row r="179" spans="1:9" s="37" customFormat="1" ht="15.75" outlineLevel="3">
      <c r="A179" s="111" t="s">
        <v>150</v>
      </c>
      <c r="B179" s="104" t="s">
        <v>63</v>
      </c>
      <c r="C179" s="104" t="s">
        <v>37</v>
      </c>
      <c r="D179" s="104" t="s">
        <v>206</v>
      </c>
      <c r="E179" s="109">
        <f>E180</f>
        <v>700</v>
      </c>
      <c r="F179" s="109">
        <f>F180</f>
        <v>700</v>
      </c>
      <c r="G179" s="110">
        <f>G180</f>
        <v>700</v>
      </c>
      <c r="H179" s="110">
        <f>H180</f>
        <v>0</v>
      </c>
      <c r="I179" s="105">
        <f t="shared" si="20"/>
        <v>100</v>
      </c>
    </row>
    <row r="180" spans="1:9" s="6" customFormat="1" ht="48.6" customHeight="1" outlineLevel="3">
      <c r="A180" s="108" t="s">
        <v>207</v>
      </c>
      <c r="B180" s="104" t="s">
        <v>63</v>
      </c>
      <c r="C180" s="104" t="s">
        <v>37</v>
      </c>
      <c r="D180" s="104" t="s">
        <v>209</v>
      </c>
      <c r="E180" s="109">
        <v>700</v>
      </c>
      <c r="F180" s="109">
        <v>700</v>
      </c>
      <c r="G180" s="113">
        <v>700</v>
      </c>
      <c r="H180" s="113">
        <v>0</v>
      </c>
      <c r="I180" s="105">
        <f t="shared" si="20"/>
        <v>100</v>
      </c>
    </row>
    <row r="181" spans="1:9" s="3" customFormat="1" ht="36.6" customHeight="1" outlineLevel="3">
      <c r="A181" s="111" t="s">
        <v>373</v>
      </c>
      <c r="B181" s="104" t="s">
        <v>63</v>
      </c>
      <c r="C181" s="104" t="s">
        <v>37</v>
      </c>
      <c r="D181" s="104" t="s">
        <v>248</v>
      </c>
      <c r="E181" s="109">
        <f>E182+E184</f>
        <v>1435.1999999999998</v>
      </c>
      <c r="F181" s="109">
        <f>F182+F184</f>
        <v>1433.1999999999998</v>
      </c>
      <c r="G181" s="110">
        <f>G182+G184</f>
        <v>1433.1999999999998</v>
      </c>
      <c r="H181" s="110">
        <f>H182+H184</f>
        <v>0</v>
      </c>
      <c r="I181" s="105">
        <f t="shared" si="20"/>
        <v>99.860646599777041</v>
      </c>
    </row>
    <row r="182" spans="1:9" s="3" customFormat="1" ht="34.15" customHeight="1" outlineLevel="3">
      <c r="A182" s="111" t="s">
        <v>246</v>
      </c>
      <c r="B182" s="104" t="s">
        <v>63</v>
      </c>
      <c r="C182" s="104" t="s">
        <v>37</v>
      </c>
      <c r="D182" s="104" t="s">
        <v>374</v>
      </c>
      <c r="E182" s="109">
        <f>E183</f>
        <v>1325.1</v>
      </c>
      <c r="F182" s="109">
        <f>F183</f>
        <v>1323.1</v>
      </c>
      <c r="G182" s="110">
        <f>G183</f>
        <v>1323.1</v>
      </c>
      <c r="H182" s="110">
        <f>H183</f>
        <v>0</v>
      </c>
      <c r="I182" s="105">
        <f t="shared" si="20"/>
        <v>99.849067994868307</v>
      </c>
    </row>
    <row r="183" spans="1:9" s="3" customFormat="1" ht="15.75" outlineLevel="3">
      <c r="A183" s="111" t="s">
        <v>204</v>
      </c>
      <c r="B183" s="104" t="s">
        <v>63</v>
      </c>
      <c r="C183" s="104" t="s">
        <v>37</v>
      </c>
      <c r="D183" s="104" t="s">
        <v>375</v>
      </c>
      <c r="E183" s="109">
        <v>1325.1</v>
      </c>
      <c r="F183" s="109">
        <v>1323.1</v>
      </c>
      <c r="G183" s="113">
        <v>1323.1</v>
      </c>
      <c r="H183" s="113">
        <v>0</v>
      </c>
      <c r="I183" s="105">
        <f t="shared" si="20"/>
        <v>99.849067994868307</v>
      </c>
    </row>
    <row r="184" spans="1:9" s="3" customFormat="1" ht="17.25" customHeight="1" outlineLevel="3">
      <c r="A184" s="111" t="s">
        <v>351</v>
      </c>
      <c r="B184" s="104" t="s">
        <v>63</v>
      </c>
      <c r="C184" s="104" t="s">
        <v>37</v>
      </c>
      <c r="D184" s="104" t="s">
        <v>250</v>
      </c>
      <c r="E184" s="109">
        <f>E185</f>
        <v>110.1</v>
      </c>
      <c r="F184" s="109">
        <f>F185</f>
        <v>110.1</v>
      </c>
      <c r="G184" s="110">
        <f>G185</f>
        <v>110.1</v>
      </c>
      <c r="H184" s="110">
        <f>H185</f>
        <v>0</v>
      </c>
      <c r="I184" s="105">
        <f t="shared" si="20"/>
        <v>100</v>
      </c>
    </row>
    <row r="185" spans="1:9" s="3" customFormat="1" ht="15.75" outlineLevel="3">
      <c r="A185" s="111" t="s">
        <v>204</v>
      </c>
      <c r="B185" s="104" t="s">
        <v>63</v>
      </c>
      <c r="C185" s="104" t="s">
        <v>37</v>
      </c>
      <c r="D185" s="104" t="s">
        <v>252</v>
      </c>
      <c r="E185" s="109">
        <v>110.1</v>
      </c>
      <c r="F185" s="109">
        <v>110.1</v>
      </c>
      <c r="G185" s="113">
        <v>110.1</v>
      </c>
      <c r="H185" s="113">
        <v>0</v>
      </c>
      <c r="I185" s="105">
        <f t="shared" si="20"/>
        <v>100</v>
      </c>
    </row>
    <row r="186" spans="1:9" s="3" customFormat="1" ht="49.15" customHeight="1" outlineLevel="3">
      <c r="A186" s="111" t="s">
        <v>376</v>
      </c>
      <c r="B186" s="104" t="s">
        <v>63</v>
      </c>
      <c r="C186" s="104" t="s">
        <v>37</v>
      </c>
      <c r="D186" s="104" t="s">
        <v>249</v>
      </c>
      <c r="E186" s="109">
        <f>E187</f>
        <v>5716</v>
      </c>
      <c r="F186" s="109">
        <f>F187</f>
        <v>5337.9</v>
      </c>
      <c r="G186" s="110">
        <f>G187</f>
        <v>5337.9</v>
      </c>
      <c r="H186" s="110">
        <f>H187</f>
        <v>0</v>
      </c>
      <c r="I186" s="105">
        <f t="shared" si="20"/>
        <v>93.385234429671087</v>
      </c>
    </row>
    <row r="187" spans="1:9" s="3" customFormat="1" ht="35.450000000000003" customHeight="1" outlineLevel="3">
      <c r="A187" s="111" t="s">
        <v>247</v>
      </c>
      <c r="B187" s="104" t="s">
        <v>63</v>
      </c>
      <c r="C187" s="104" t="s">
        <v>37</v>
      </c>
      <c r="D187" s="104" t="s">
        <v>251</v>
      </c>
      <c r="E187" s="109">
        <f>E189+E188</f>
        <v>5716</v>
      </c>
      <c r="F187" s="109">
        <f>F189+F188</f>
        <v>5337.9</v>
      </c>
      <c r="G187" s="110">
        <f>G189+G188</f>
        <v>5337.9</v>
      </c>
      <c r="H187" s="110">
        <f>H189+H188</f>
        <v>0</v>
      </c>
      <c r="I187" s="105">
        <f t="shared" si="20"/>
        <v>93.385234429671087</v>
      </c>
    </row>
    <row r="188" spans="1:9" s="3" customFormat="1" ht="15.75" outlineLevel="3">
      <c r="A188" s="111" t="s">
        <v>204</v>
      </c>
      <c r="B188" s="104" t="s">
        <v>63</v>
      </c>
      <c r="C188" s="104" t="s">
        <v>37</v>
      </c>
      <c r="D188" s="104" t="s">
        <v>436</v>
      </c>
      <c r="E188" s="109">
        <v>291.2</v>
      </c>
      <c r="F188" s="109">
        <v>291.2</v>
      </c>
      <c r="G188" s="113">
        <v>291.2</v>
      </c>
      <c r="H188" s="113">
        <v>0</v>
      </c>
      <c r="I188" s="105">
        <f t="shared" si="20"/>
        <v>100</v>
      </c>
    </row>
    <row r="189" spans="1:9" s="3" customFormat="1" ht="15.75" outlineLevel="3">
      <c r="A189" s="111" t="s">
        <v>204</v>
      </c>
      <c r="B189" s="104" t="s">
        <v>63</v>
      </c>
      <c r="C189" s="104" t="s">
        <v>37</v>
      </c>
      <c r="D189" s="104" t="s">
        <v>253</v>
      </c>
      <c r="E189" s="109">
        <v>5424.8</v>
      </c>
      <c r="F189" s="109">
        <v>5046.7</v>
      </c>
      <c r="G189" s="113">
        <v>5046.7</v>
      </c>
      <c r="H189" s="113">
        <v>0</v>
      </c>
      <c r="I189" s="105">
        <f t="shared" si="20"/>
        <v>93.030157793835713</v>
      </c>
    </row>
    <row r="190" spans="1:9" s="3" customFormat="1" ht="47.25" outlineLevel="3">
      <c r="A190" s="120" t="s">
        <v>437</v>
      </c>
      <c r="B190" s="104" t="s">
        <v>63</v>
      </c>
      <c r="C190" s="104" t="s">
        <v>37</v>
      </c>
      <c r="D190" s="104" t="s">
        <v>389</v>
      </c>
      <c r="E190" s="109">
        <f t="shared" ref="E190:H191" si="28">E191</f>
        <v>258</v>
      </c>
      <c r="F190" s="109">
        <f t="shared" si="28"/>
        <v>258</v>
      </c>
      <c r="G190" s="110">
        <f t="shared" si="28"/>
        <v>258</v>
      </c>
      <c r="H190" s="110">
        <f t="shared" si="28"/>
        <v>0</v>
      </c>
      <c r="I190" s="105">
        <f t="shared" si="20"/>
        <v>100</v>
      </c>
    </row>
    <row r="191" spans="1:9" s="3" customFormat="1" ht="60.6" customHeight="1" outlineLevel="3">
      <c r="A191" s="120" t="s">
        <v>388</v>
      </c>
      <c r="B191" s="104" t="s">
        <v>63</v>
      </c>
      <c r="C191" s="104" t="s">
        <v>37</v>
      </c>
      <c r="D191" s="104" t="s">
        <v>390</v>
      </c>
      <c r="E191" s="109">
        <f t="shared" si="28"/>
        <v>258</v>
      </c>
      <c r="F191" s="109">
        <f t="shared" si="28"/>
        <v>258</v>
      </c>
      <c r="G191" s="110">
        <f t="shared" si="28"/>
        <v>258</v>
      </c>
      <c r="H191" s="110">
        <f t="shared" si="28"/>
        <v>0</v>
      </c>
      <c r="I191" s="105">
        <f t="shared" si="20"/>
        <v>100</v>
      </c>
    </row>
    <row r="192" spans="1:9" s="3" customFormat="1" ht="15.75" outlineLevel="3">
      <c r="A192" s="111" t="s">
        <v>204</v>
      </c>
      <c r="B192" s="104" t="s">
        <v>63</v>
      </c>
      <c r="C192" s="104" t="s">
        <v>37</v>
      </c>
      <c r="D192" s="104" t="s">
        <v>391</v>
      </c>
      <c r="E192" s="109">
        <v>258</v>
      </c>
      <c r="F192" s="109">
        <v>258</v>
      </c>
      <c r="G192" s="113">
        <v>258</v>
      </c>
      <c r="H192" s="113">
        <v>0</v>
      </c>
      <c r="I192" s="105">
        <f t="shared" si="20"/>
        <v>100</v>
      </c>
    </row>
    <row r="193" spans="1:9" s="3" customFormat="1" ht="31.5" outlineLevel="3">
      <c r="A193" s="107" t="s">
        <v>73</v>
      </c>
      <c r="B193" s="103" t="s">
        <v>63</v>
      </c>
      <c r="C193" s="103" t="s">
        <v>38</v>
      </c>
      <c r="D193" s="103"/>
      <c r="E193" s="105">
        <f>E194</f>
        <v>360.3</v>
      </c>
      <c r="F193" s="105">
        <f>F194</f>
        <v>359.9</v>
      </c>
      <c r="G193" s="106">
        <f>G194</f>
        <v>359.9</v>
      </c>
      <c r="H193" s="106">
        <f>H194</f>
        <v>0</v>
      </c>
      <c r="I193" s="105">
        <f t="shared" si="20"/>
        <v>99.88898140438522</v>
      </c>
    </row>
    <row r="194" spans="1:9" s="3" customFormat="1" ht="15.75" outlineLevel="3">
      <c r="A194" s="111" t="s">
        <v>150</v>
      </c>
      <c r="B194" s="104" t="s">
        <v>63</v>
      </c>
      <c r="C194" s="104" t="s">
        <v>38</v>
      </c>
      <c r="D194" s="104" t="s">
        <v>206</v>
      </c>
      <c r="E194" s="109">
        <f>E195+E196</f>
        <v>360.3</v>
      </c>
      <c r="F194" s="109">
        <f>F195+F196</f>
        <v>359.9</v>
      </c>
      <c r="G194" s="110">
        <f>G195+G196</f>
        <v>359.9</v>
      </c>
      <c r="H194" s="110">
        <f>H195+H196</f>
        <v>0</v>
      </c>
      <c r="I194" s="105">
        <f t="shared" si="20"/>
        <v>99.88898140438522</v>
      </c>
    </row>
    <row r="195" spans="1:9" s="3" customFormat="1" ht="33" customHeight="1" outlineLevel="3">
      <c r="A195" s="111" t="s">
        <v>162</v>
      </c>
      <c r="B195" s="104" t="s">
        <v>63</v>
      </c>
      <c r="C195" s="104" t="s">
        <v>38</v>
      </c>
      <c r="D195" s="104" t="s">
        <v>285</v>
      </c>
      <c r="E195" s="109">
        <v>358</v>
      </c>
      <c r="F195" s="109">
        <v>358</v>
      </c>
      <c r="G195" s="109">
        <v>358</v>
      </c>
      <c r="H195" s="113">
        <v>0</v>
      </c>
      <c r="I195" s="105">
        <f t="shared" si="20"/>
        <v>100</v>
      </c>
    </row>
    <row r="196" spans="1:9" s="3" customFormat="1" ht="15.75" outlineLevel="3">
      <c r="A196" s="111" t="s">
        <v>424</v>
      </c>
      <c r="B196" s="104" t="s">
        <v>63</v>
      </c>
      <c r="C196" s="104" t="s">
        <v>38</v>
      </c>
      <c r="D196" s="104" t="s">
        <v>425</v>
      </c>
      <c r="E196" s="109">
        <v>2.2999999999999998</v>
      </c>
      <c r="F196" s="109">
        <v>1.9</v>
      </c>
      <c r="G196" s="109">
        <v>1.9</v>
      </c>
      <c r="H196" s="113">
        <v>0</v>
      </c>
      <c r="I196" s="105">
        <f t="shared" si="20"/>
        <v>82.608695652173907</v>
      </c>
    </row>
    <row r="197" spans="1:9" s="3" customFormat="1" ht="15.75" outlineLevel="3">
      <c r="A197" s="107" t="s">
        <v>143</v>
      </c>
      <c r="B197" s="103" t="s">
        <v>63</v>
      </c>
      <c r="C197" s="103" t="s">
        <v>44</v>
      </c>
      <c r="D197" s="103"/>
      <c r="E197" s="105">
        <f>E198</f>
        <v>249.5</v>
      </c>
      <c r="F197" s="105">
        <f>F198</f>
        <v>249.4</v>
      </c>
      <c r="G197" s="106">
        <f>G198</f>
        <v>249.4</v>
      </c>
      <c r="H197" s="106">
        <f>H198</f>
        <v>0</v>
      </c>
      <c r="I197" s="105">
        <f t="shared" si="20"/>
        <v>99.959919839679358</v>
      </c>
    </row>
    <row r="198" spans="1:9" s="3" customFormat="1" ht="15.75" outlineLevel="3">
      <c r="A198" s="107" t="s">
        <v>75</v>
      </c>
      <c r="B198" s="103" t="s">
        <v>63</v>
      </c>
      <c r="C198" s="103" t="s">
        <v>45</v>
      </c>
      <c r="D198" s="103"/>
      <c r="E198" s="105">
        <f>E202+E199</f>
        <v>249.5</v>
      </c>
      <c r="F198" s="105">
        <f>F202+F199</f>
        <v>249.4</v>
      </c>
      <c r="G198" s="106">
        <f>G202+G199</f>
        <v>249.4</v>
      </c>
      <c r="H198" s="106">
        <f>H202+H199</f>
        <v>0</v>
      </c>
      <c r="I198" s="105">
        <f t="shared" si="20"/>
        <v>99.959919839679358</v>
      </c>
    </row>
    <row r="199" spans="1:9" s="3" customFormat="1" ht="15.75" outlineLevel="3">
      <c r="A199" s="111" t="s">
        <v>150</v>
      </c>
      <c r="B199" s="104" t="s">
        <v>63</v>
      </c>
      <c r="C199" s="104" t="s">
        <v>45</v>
      </c>
      <c r="D199" s="104" t="s">
        <v>206</v>
      </c>
      <c r="E199" s="109">
        <f>E200</f>
        <v>0.1</v>
      </c>
      <c r="F199" s="109">
        <f>F200</f>
        <v>0</v>
      </c>
      <c r="G199" s="110">
        <f>G200</f>
        <v>0</v>
      </c>
      <c r="H199" s="110">
        <f>H200</f>
        <v>0</v>
      </c>
      <c r="I199" s="105">
        <f t="shared" ref="I199:I262" si="29">F199/E199*100</f>
        <v>0</v>
      </c>
    </row>
    <row r="200" spans="1:9" s="3" customFormat="1" ht="15.75" outlineLevel="3">
      <c r="A200" s="111" t="s">
        <v>424</v>
      </c>
      <c r="B200" s="104" t="s">
        <v>63</v>
      </c>
      <c r="C200" s="104" t="s">
        <v>45</v>
      </c>
      <c r="D200" s="104" t="s">
        <v>425</v>
      </c>
      <c r="E200" s="109">
        <v>0.1</v>
      </c>
      <c r="F200" s="109">
        <v>0</v>
      </c>
      <c r="G200" s="113"/>
      <c r="H200" s="113"/>
      <c r="I200" s="105">
        <f t="shared" si="29"/>
        <v>0</v>
      </c>
    </row>
    <row r="201" spans="1:9" s="3" customFormat="1" ht="34.15" customHeight="1" outlineLevel="3">
      <c r="A201" s="111" t="s">
        <v>403</v>
      </c>
      <c r="B201" s="104" t="s">
        <v>63</v>
      </c>
      <c r="C201" s="104" t="s">
        <v>45</v>
      </c>
      <c r="D201" s="104" t="s">
        <v>334</v>
      </c>
      <c r="E201" s="109">
        <f t="shared" ref="E201:H203" si="30">E202</f>
        <v>249.4</v>
      </c>
      <c r="F201" s="109">
        <f t="shared" si="30"/>
        <v>249.4</v>
      </c>
      <c r="G201" s="110">
        <f t="shared" si="30"/>
        <v>249.4</v>
      </c>
      <c r="H201" s="110">
        <f t="shared" si="30"/>
        <v>0</v>
      </c>
      <c r="I201" s="105">
        <f t="shared" si="29"/>
        <v>100</v>
      </c>
    </row>
    <row r="202" spans="1:9" s="6" customFormat="1" ht="31.5" outlineLevel="3">
      <c r="A202" s="111" t="s">
        <v>320</v>
      </c>
      <c r="B202" s="104" t="s">
        <v>63</v>
      </c>
      <c r="C202" s="104" t="s">
        <v>45</v>
      </c>
      <c r="D202" s="104" t="s">
        <v>321</v>
      </c>
      <c r="E202" s="109">
        <f t="shared" si="30"/>
        <v>249.4</v>
      </c>
      <c r="F202" s="109">
        <f t="shared" si="30"/>
        <v>249.4</v>
      </c>
      <c r="G202" s="110">
        <f t="shared" si="30"/>
        <v>249.4</v>
      </c>
      <c r="H202" s="110">
        <f t="shared" si="30"/>
        <v>0</v>
      </c>
      <c r="I202" s="105">
        <f t="shared" si="29"/>
        <v>100</v>
      </c>
    </row>
    <row r="203" spans="1:9" s="37" customFormat="1" ht="31.5" outlineLevel="3">
      <c r="A203" s="111" t="s">
        <v>322</v>
      </c>
      <c r="B203" s="104" t="s">
        <v>63</v>
      </c>
      <c r="C203" s="104" t="s">
        <v>45</v>
      </c>
      <c r="D203" s="104" t="s">
        <v>323</v>
      </c>
      <c r="E203" s="130">
        <f t="shared" si="30"/>
        <v>249.4</v>
      </c>
      <c r="F203" s="130">
        <f t="shared" si="30"/>
        <v>249.4</v>
      </c>
      <c r="G203" s="124">
        <f t="shared" si="30"/>
        <v>249.4</v>
      </c>
      <c r="H203" s="124">
        <f t="shared" si="30"/>
        <v>0</v>
      </c>
      <c r="I203" s="105">
        <f t="shared" si="29"/>
        <v>100</v>
      </c>
    </row>
    <row r="204" spans="1:9" s="37" customFormat="1" ht="15.75" outlineLevel="3">
      <c r="A204" s="111" t="s">
        <v>204</v>
      </c>
      <c r="B204" s="104" t="s">
        <v>63</v>
      </c>
      <c r="C204" s="104" t="s">
        <v>45</v>
      </c>
      <c r="D204" s="104" t="s">
        <v>324</v>
      </c>
      <c r="E204" s="109">
        <v>249.4</v>
      </c>
      <c r="F204" s="109">
        <v>249.4</v>
      </c>
      <c r="G204" s="124">
        <v>249.4</v>
      </c>
      <c r="H204" s="124">
        <v>0</v>
      </c>
      <c r="I204" s="105">
        <f t="shared" si="29"/>
        <v>100</v>
      </c>
    </row>
    <row r="205" spans="1:9" s="37" customFormat="1" ht="15.75" outlineLevel="3">
      <c r="A205" s="107" t="s">
        <v>132</v>
      </c>
      <c r="B205" s="103" t="s">
        <v>63</v>
      </c>
      <c r="C205" s="103" t="s">
        <v>47</v>
      </c>
      <c r="D205" s="103"/>
      <c r="E205" s="105">
        <f>E206+E210+E216+E223</f>
        <v>22251.8</v>
      </c>
      <c r="F205" s="105">
        <f>F206+F210+F216+F223</f>
        <v>22201</v>
      </c>
      <c r="G205" s="106">
        <f>G206+G210+G216+G223</f>
        <v>8609.4000000000015</v>
      </c>
      <c r="H205" s="106">
        <f>H206+H210+H216+H223</f>
        <v>13591.599999999999</v>
      </c>
      <c r="I205" s="105">
        <f t="shared" si="29"/>
        <v>99.77170386215947</v>
      </c>
    </row>
    <row r="206" spans="1:9" s="6" customFormat="1" ht="15.75" outlineLevel="3">
      <c r="A206" s="107" t="s">
        <v>76</v>
      </c>
      <c r="B206" s="103" t="s">
        <v>63</v>
      </c>
      <c r="C206" s="103" t="s">
        <v>48</v>
      </c>
      <c r="D206" s="103"/>
      <c r="E206" s="105">
        <f>E207</f>
        <v>7460.9000000000005</v>
      </c>
      <c r="F206" s="105">
        <f>F207</f>
        <v>7458.4000000000005</v>
      </c>
      <c r="G206" s="106">
        <f>G207</f>
        <v>7458.4000000000005</v>
      </c>
      <c r="H206" s="106">
        <f>H207</f>
        <v>0</v>
      </c>
      <c r="I206" s="105">
        <f t="shared" si="29"/>
        <v>99.966491978179576</v>
      </c>
    </row>
    <row r="207" spans="1:9" s="3" customFormat="1" ht="15.75" outlineLevel="3">
      <c r="A207" s="111" t="s">
        <v>150</v>
      </c>
      <c r="B207" s="104" t="s">
        <v>63</v>
      </c>
      <c r="C207" s="104" t="s">
        <v>48</v>
      </c>
      <c r="D207" s="104" t="s">
        <v>206</v>
      </c>
      <c r="E207" s="109">
        <f>E208+E209</f>
        <v>7460.9000000000005</v>
      </c>
      <c r="F207" s="109">
        <f>F208+F209</f>
        <v>7458.4000000000005</v>
      </c>
      <c r="G207" s="110">
        <f>G208+G209</f>
        <v>7458.4000000000005</v>
      </c>
      <c r="H207" s="110">
        <f>H208+H209</f>
        <v>0</v>
      </c>
      <c r="I207" s="105">
        <f t="shared" si="29"/>
        <v>99.966491978179576</v>
      </c>
    </row>
    <row r="208" spans="1:9" s="3" customFormat="1" ht="15.75" outlineLevel="3">
      <c r="A208" s="111" t="s">
        <v>424</v>
      </c>
      <c r="B208" s="104" t="s">
        <v>63</v>
      </c>
      <c r="C208" s="104" t="s">
        <v>48</v>
      </c>
      <c r="D208" s="104" t="s">
        <v>425</v>
      </c>
      <c r="E208" s="109">
        <v>51.8</v>
      </c>
      <c r="F208" s="109">
        <v>49.3</v>
      </c>
      <c r="G208" s="109">
        <v>49.3</v>
      </c>
      <c r="H208" s="113">
        <v>0</v>
      </c>
      <c r="I208" s="105">
        <f t="shared" si="29"/>
        <v>95.173745173745175</v>
      </c>
    </row>
    <row r="209" spans="1:9" s="6" customFormat="1" ht="51" customHeight="1" outlineLevel="1">
      <c r="A209" s="111" t="s">
        <v>163</v>
      </c>
      <c r="B209" s="104" t="s">
        <v>63</v>
      </c>
      <c r="C209" s="104" t="s">
        <v>48</v>
      </c>
      <c r="D209" s="104" t="s">
        <v>325</v>
      </c>
      <c r="E209" s="109">
        <v>7409.1</v>
      </c>
      <c r="F209" s="109">
        <v>7409.1</v>
      </c>
      <c r="G209" s="109">
        <v>7409.1</v>
      </c>
      <c r="H209" s="113">
        <v>0</v>
      </c>
      <c r="I209" s="105">
        <f t="shared" si="29"/>
        <v>100</v>
      </c>
    </row>
    <row r="210" spans="1:9" s="6" customFormat="1" ht="15.75" outlineLevel="1">
      <c r="A210" s="107" t="s">
        <v>68</v>
      </c>
      <c r="B210" s="103" t="s">
        <v>63</v>
      </c>
      <c r="C210" s="103" t="s">
        <v>49</v>
      </c>
      <c r="D210" s="103"/>
      <c r="E210" s="105">
        <f>E211</f>
        <v>88.7</v>
      </c>
      <c r="F210" s="105">
        <f>F211</f>
        <v>88.5</v>
      </c>
      <c r="G210" s="106">
        <f>G211</f>
        <v>88.5</v>
      </c>
      <c r="H210" s="106">
        <f>H211</f>
        <v>0</v>
      </c>
      <c r="I210" s="105">
        <f t="shared" si="29"/>
        <v>99.774520856820743</v>
      </c>
    </row>
    <row r="211" spans="1:9" s="6" customFormat="1" ht="15.75" outlineLevel="1">
      <c r="A211" s="111" t="s">
        <v>150</v>
      </c>
      <c r="B211" s="104" t="s">
        <v>63</v>
      </c>
      <c r="C211" s="104" t="s">
        <v>49</v>
      </c>
      <c r="D211" s="104" t="s">
        <v>206</v>
      </c>
      <c r="E211" s="109">
        <f>E214+E215+E212+E213</f>
        <v>88.7</v>
      </c>
      <c r="F211" s="109">
        <f>F214+F215+F212+F213</f>
        <v>88.5</v>
      </c>
      <c r="G211" s="110">
        <f>G214+G215+G212+G213</f>
        <v>88.5</v>
      </c>
      <c r="H211" s="110">
        <f>H214+H215+H212+H213</f>
        <v>0</v>
      </c>
      <c r="I211" s="105">
        <f t="shared" si="29"/>
        <v>99.774520856820743</v>
      </c>
    </row>
    <row r="212" spans="1:9" s="6" customFormat="1" ht="31.5" outlineLevel="1">
      <c r="A212" s="111" t="s">
        <v>269</v>
      </c>
      <c r="B212" s="104" t="s">
        <v>63</v>
      </c>
      <c r="C212" s="104" t="s">
        <v>49</v>
      </c>
      <c r="D212" s="104" t="s">
        <v>270</v>
      </c>
      <c r="E212" s="109">
        <v>20</v>
      </c>
      <c r="F212" s="109">
        <v>20</v>
      </c>
      <c r="G212" s="109">
        <v>20</v>
      </c>
      <c r="H212" s="113">
        <v>0</v>
      </c>
      <c r="I212" s="105">
        <f t="shared" si="29"/>
        <v>100</v>
      </c>
    </row>
    <row r="213" spans="1:9" s="6" customFormat="1" ht="15.75" outlineLevel="1">
      <c r="A213" s="111" t="s">
        <v>424</v>
      </c>
      <c r="B213" s="104" t="s">
        <v>63</v>
      </c>
      <c r="C213" s="104" t="s">
        <v>49</v>
      </c>
      <c r="D213" s="104" t="s">
        <v>425</v>
      </c>
      <c r="E213" s="109">
        <v>1.2</v>
      </c>
      <c r="F213" s="109">
        <v>1</v>
      </c>
      <c r="G213" s="109">
        <v>1</v>
      </c>
      <c r="H213" s="113">
        <v>0</v>
      </c>
      <c r="I213" s="105">
        <f t="shared" si="29"/>
        <v>83.333333333333343</v>
      </c>
    </row>
    <row r="214" spans="1:9" s="6" customFormat="1" ht="48.6" customHeight="1" outlineLevel="1">
      <c r="A214" s="111" t="s">
        <v>164</v>
      </c>
      <c r="B214" s="104" t="s">
        <v>63</v>
      </c>
      <c r="C214" s="104" t="s">
        <v>49</v>
      </c>
      <c r="D214" s="104" t="s">
        <v>326</v>
      </c>
      <c r="E214" s="109">
        <v>37.5</v>
      </c>
      <c r="F214" s="109">
        <v>37.5</v>
      </c>
      <c r="G214" s="109">
        <v>37.5</v>
      </c>
      <c r="H214" s="113">
        <v>0</v>
      </c>
      <c r="I214" s="105">
        <f t="shared" si="29"/>
        <v>100</v>
      </c>
    </row>
    <row r="215" spans="1:9" s="6" customFormat="1" ht="98.45" customHeight="1" outlineLevel="1">
      <c r="A215" s="111" t="s">
        <v>165</v>
      </c>
      <c r="B215" s="104" t="s">
        <v>63</v>
      </c>
      <c r="C215" s="104" t="s">
        <v>49</v>
      </c>
      <c r="D215" s="104" t="s">
        <v>327</v>
      </c>
      <c r="E215" s="109">
        <v>30</v>
      </c>
      <c r="F215" s="109">
        <v>30</v>
      </c>
      <c r="G215" s="109">
        <v>30</v>
      </c>
      <c r="H215" s="113">
        <v>0</v>
      </c>
      <c r="I215" s="105">
        <f t="shared" si="29"/>
        <v>100</v>
      </c>
    </row>
    <row r="216" spans="1:9" s="6" customFormat="1" ht="15.75" outlineLevel="1">
      <c r="A216" s="107" t="s">
        <v>69</v>
      </c>
      <c r="B216" s="103" t="s">
        <v>63</v>
      </c>
      <c r="C216" s="103" t="s">
        <v>50</v>
      </c>
      <c r="D216" s="103"/>
      <c r="E216" s="105">
        <f>E217</f>
        <v>11277.199999999999</v>
      </c>
      <c r="F216" s="105">
        <f>F217</f>
        <v>11237.9</v>
      </c>
      <c r="G216" s="106">
        <f>G217</f>
        <v>62.5</v>
      </c>
      <c r="H216" s="106">
        <f>H217</f>
        <v>11175.4</v>
      </c>
      <c r="I216" s="105">
        <f t="shared" si="29"/>
        <v>99.651509239882259</v>
      </c>
    </row>
    <row r="217" spans="1:9" s="6" customFormat="1" ht="15.75" outlineLevel="1">
      <c r="A217" s="111" t="s">
        <v>150</v>
      </c>
      <c r="B217" s="104" t="s">
        <v>63</v>
      </c>
      <c r="C217" s="104" t="s">
        <v>50</v>
      </c>
      <c r="D217" s="104" t="s">
        <v>206</v>
      </c>
      <c r="E217" s="109">
        <f>E218+E219+E220+E221+E222</f>
        <v>11277.199999999999</v>
      </c>
      <c r="F217" s="109">
        <f>F218+F219+F220+F221+F222</f>
        <v>11237.9</v>
      </c>
      <c r="G217" s="110">
        <f>G218+G219+G220+G221+G222</f>
        <v>62.5</v>
      </c>
      <c r="H217" s="110">
        <f>H218+H219+H220+H221+H222</f>
        <v>11175.4</v>
      </c>
      <c r="I217" s="105">
        <f t="shared" si="29"/>
        <v>99.651509239882259</v>
      </c>
    </row>
    <row r="218" spans="1:9" s="6" customFormat="1" ht="63" outlineLevel="1">
      <c r="A218" s="111" t="s">
        <v>166</v>
      </c>
      <c r="B218" s="104" t="s">
        <v>63</v>
      </c>
      <c r="C218" s="104" t="s">
        <v>50</v>
      </c>
      <c r="D218" s="104" t="s">
        <v>328</v>
      </c>
      <c r="E218" s="109">
        <v>381.4</v>
      </c>
      <c r="F218" s="109">
        <v>347.9</v>
      </c>
      <c r="G218" s="113">
        <v>0</v>
      </c>
      <c r="H218" s="113">
        <v>347.9</v>
      </c>
      <c r="I218" s="105">
        <f t="shared" si="29"/>
        <v>91.216570529627688</v>
      </c>
    </row>
    <row r="219" spans="1:9" s="6" customFormat="1" ht="126" outlineLevel="1">
      <c r="A219" s="111" t="s">
        <v>484</v>
      </c>
      <c r="B219" s="104" t="s">
        <v>63</v>
      </c>
      <c r="C219" s="104" t="s">
        <v>50</v>
      </c>
      <c r="D219" s="104" t="s">
        <v>329</v>
      </c>
      <c r="E219" s="109">
        <v>8.4</v>
      </c>
      <c r="F219" s="109">
        <v>6.6</v>
      </c>
      <c r="G219" s="113">
        <v>0</v>
      </c>
      <c r="H219" s="113">
        <v>6.6</v>
      </c>
      <c r="I219" s="105">
        <f t="shared" si="29"/>
        <v>78.571428571428555</v>
      </c>
    </row>
    <row r="220" spans="1:9" s="6" customFormat="1" ht="63" outlineLevel="1">
      <c r="A220" s="111" t="s">
        <v>167</v>
      </c>
      <c r="B220" s="104" t="s">
        <v>63</v>
      </c>
      <c r="C220" s="104" t="s">
        <v>50</v>
      </c>
      <c r="D220" s="104" t="s">
        <v>330</v>
      </c>
      <c r="E220" s="109">
        <v>10770.9</v>
      </c>
      <c r="F220" s="109">
        <v>10770.9</v>
      </c>
      <c r="G220" s="113">
        <v>0</v>
      </c>
      <c r="H220" s="113">
        <v>10770.9</v>
      </c>
      <c r="I220" s="105">
        <f t="shared" si="29"/>
        <v>100</v>
      </c>
    </row>
    <row r="221" spans="1:9" s="6" customFormat="1" ht="80.45" customHeight="1" outlineLevel="1">
      <c r="A221" s="111" t="s">
        <v>331</v>
      </c>
      <c r="B221" s="104" t="s">
        <v>63</v>
      </c>
      <c r="C221" s="104" t="s">
        <v>50</v>
      </c>
      <c r="D221" s="104" t="s">
        <v>332</v>
      </c>
      <c r="E221" s="109">
        <v>50</v>
      </c>
      <c r="F221" s="109">
        <v>50</v>
      </c>
      <c r="G221" s="113">
        <v>0</v>
      </c>
      <c r="H221" s="113">
        <v>50</v>
      </c>
      <c r="I221" s="105">
        <f t="shared" si="29"/>
        <v>100</v>
      </c>
    </row>
    <row r="222" spans="1:9" s="6" customFormat="1" ht="15.75" outlineLevel="1">
      <c r="A222" s="111" t="s">
        <v>424</v>
      </c>
      <c r="B222" s="104" t="s">
        <v>63</v>
      </c>
      <c r="C222" s="104" t="s">
        <v>50</v>
      </c>
      <c r="D222" s="104" t="s">
        <v>425</v>
      </c>
      <c r="E222" s="109">
        <v>66.5</v>
      </c>
      <c r="F222" s="109">
        <v>62.5</v>
      </c>
      <c r="G222" s="113">
        <v>62.5</v>
      </c>
      <c r="H222" s="113">
        <v>0</v>
      </c>
      <c r="I222" s="105">
        <f t="shared" si="29"/>
        <v>93.984962406015043</v>
      </c>
    </row>
    <row r="223" spans="1:9" s="6" customFormat="1" ht="16.899999999999999" customHeight="1" outlineLevel="1">
      <c r="A223" s="107" t="s">
        <v>77</v>
      </c>
      <c r="B223" s="103" t="s">
        <v>63</v>
      </c>
      <c r="C223" s="103" t="s">
        <v>51</v>
      </c>
      <c r="D223" s="103"/>
      <c r="E223" s="105">
        <f>E224</f>
        <v>3425</v>
      </c>
      <c r="F223" s="105">
        <f>F224</f>
        <v>3416.2</v>
      </c>
      <c r="G223" s="106">
        <f>G224</f>
        <v>1000</v>
      </c>
      <c r="H223" s="106">
        <f>H224</f>
        <v>2416.1999999999998</v>
      </c>
      <c r="I223" s="105">
        <f t="shared" si="29"/>
        <v>99.743065693430651</v>
      </c>
    </row>
    <row r="224" spans="1:9" s="6" customFormat="1" ht="15.75" outlineLevel="1">
      <c r="A224" s="111" t="s">
        <v>150</v>
      </c>
      <c r="B224" s="104" t="s">
        <v>63</v>
      </c>
      <c r="C224" s="104" t="s">
        <v>51</v>
      </c>
      <c r="D224" s="104" t="s">
        <v>206</v>
      </c>
      <c r="E224" s="109">
        <f>E225+E226</f>
        <v>3425</v>
      </c>
      <c r="F224" s="109">
        <f>F225+F226</f>
        <v>3416.2</v>
      </c>
      <c r="G224" s="110">
        <f>G225+G226</f>
        <v>1000</v>
      </c>
      <c r="H224" s="110">
        <f>H225+H226</f>
        <v>2416.1999999999998</v>
      </c>
      <c r="I224" s="105">
        <f t="shared" si="29"/>
        <v>99.743065693430651</v>
      </c>
    </row>
    <row r="225" spans="1:9" s="3" customFormat="1" ht="47.25" outlineLevel="2">
      <c r="A225" s="111" t="s">
        <v>168</v>
      </c>
      <c r="B225" s="104" t="s">
        <v>63</v>
      </c>
      <c r="C225" s="104" t="s">
        <v>51</v>
      </c>
      <c r="D225" s="104" t="s">
        <v>333</v>
      </c>
      <c r="E225" s="109">
        <v>2425</v>
      </c>
      <c r="F225" s="109">
        <v>2416.1999999999998</v>
      </c>
      <c r="G225" s="113">
        <v>0</v>
      </c>
      <c r="H225" s="113">
        <v>2416.1999999999998</v>
      </c>
      <c r="I225" s="105">
        <f t="shared" si="29"/>
        <v>99.637113402061857</v>
      </c>
    </row>
    <row r="226" spans="1:9" s="3" customFormat="1" ht="34.15" customHeight="1" outlineLevel="2">
      <c r="A226" s="111" t="s">
        <v>438</v>
      </c>
      <c r="B226" s="104" t="s">
        <v>63</v>
      </c>
      <c r="C226" s="104" t="s">
        <v>51</v>
      </c>
      <c r="D226" s="104" t="s">
        <v>439</v>
      </c>
      <c r="E226" s="109">
        <v>1000</v>
      </c>
      <c r="F226" s="109">
        <v>1000</v>
      </c>
      <c r="G226" s="113">
        <v>1000</v>
      </c>
      <c r="H226" s="113">
        <v>0</v>
      </c>
      <c r="I226" s="105">
        <f t="shared" si="29"/>
        <v>100</v>
      </c>
    </row>
    <row r="227" spans="1:9" s="3" customFormat="1" ht="31.5" outlineLevel="2">
      <c r="A227" s="131" t="s">
        <v>440</v>
      </c>
      <c r="B227" s="103" t="s">
        <v>441</v>
      </c>
      <c r="C227" s="103"/>
      <c r="D227" s="104"/>
      <c r="E227" s="105">
        <f>E228+E251</f>
        <v>92179.9</v>
      </c>
      <c r="F227" s="105">
        <f>F228+F251</f>
        <v>89910</v>
      </c>
      <c r="G227" s="106">
        <f>G228+G251</f>
        <v>26322.299999999996</v>
      </c>
      <c r="H227" s="106">
        <f>H228+H251</f>
        <v>63587.700000000004</v>
      </c>
      <c r="I227" s="105">
        <f t="shared" si="29"/>
        <v>97.537532585737239</v>
      </c>
    </row>
    <row r="228" spans="1:9" s="3" customFormat="1" ht="15.75" outlineLevel="2">
      <c r="A228" s="107" t="s">
        <v>128</v>
      </c>
      <c r="B228" s="103" t="s">
        <v>441</v>
      </c>
      <c r="C228" s="103" t="s">
        <v>32</v>
      </c>
      <c r="D228" s="103"/>
      <c r="E228" s="105">
        <f>E232+E229</f>
        <v>57522</v>
      </c>
      <c r="F228" s="105">
        <f>F232+F229</f>
        <v>56577.799999999996</v>
      </c>
      <c r="G228" s="106">
        <f>G232+G229</f>
        <v>5973.1999999999989</v>
      </c>
      <c r="H228" s="106">
        <f>H232+H229</f>
        <v>50604.600000000006</v>
      </c>
      <c r="I228" s="105">
        <f t="shared" si="29"/>
        <v>98.358541079934625</v>
      </c>
    </row>
    <row r="229" spans="1:9" s="3" customFormat="1" ht="15.75" outlineLevel="3">
      <c r="A229" s="107" t="s">
        <v>192</v>
      </c>
      <c r="B229" s="103" t="s">
        <v>441</v>
      </c>
      <c r="C229" s="103" t="s">
        <v>193</v>
      </c>
      <c r="D229" s="103"/>
      <c r="E229" s="105">
        <f t="shared" ref="E229:H230" si="31">E230</f>
        <v>26</v>
      </c>
      <c r="F229" s="105">
        <f t="shared" si="31"/>
        <v>12</v>
      </c>
      <c r="G229" s="106">
        <f t="shared" si="31"/>
        <v>12</v>
      </c>
      <c r="H229" s="106">
        <f t="shared" si="31"/>
        <v>0</v>
      </c>
      <c r="I229" s="105">
        <f t="shared" si="29"/>
        <v>46.153846153846153</v>
      </c>
    </row>
    <row r="230" spans="1:9" s="6" customFormat="1" ht="15.75" outlineLevel="3">
      <c r="A230" s="111" t="s">
        <v>150</v>
      </c>
      <c r="B230" s="104" t="s">
        <v>441</v>
      </c>
      <c r="C230" s="104" t="s">
        <v>193</v>
      </c>
      <c r="D230" s="104" t="s">
        <v>206</v>
      </c>
      <c r="E230" s="109">
        <f t="shared" si="31"/>
        <v>26</v>
      </c>
      <c r="F230" s="109">
        <f t="shared" si="31"/>
        <v>12</v>
      </c>
      <c r="G230" s="110">
        <f t="shared" si="31"/>
        <v>12</v>
      </c>
      <c r="H230" s="110">
        <f t="shared" si="31"/>
        <v>0</v>
      </c>
      <c r="I230" s="105">
        <f t="shared" si="29"/>
        <v>46.153846153846153</v>
      </c>
    </row>
    <row r="231" spans="1:9" s="3" customFormat="1" ht="78.75" outlineLevel="3">
      <c r="A231" s="111" t="s">
        <v>18</v>
      </c>
      <c r="B231" s="104" t="s">
        <v>441</v>
      </c>
      <c r="C231" s="104" t="s">
        <v>193</v>
      </c>
      <c r="D231" s="104" t="s">
        <v>383</v>
      </c>
      <c r="E231" s="109">
        <v>26</v>
      </c>
      <c r="F231" s="109">
        <v>12</v>
      </c>
      <c r="G231" s="113">
        <v>12</v>
      </c>
      <c r="H231" s="113">
        <v>0</v>
      </c>
      <c r="I231" s="105">
        <f t="shared" si="29"/>
        <v>46.153846153846153</v>
      </c>
    </row>
    <row r="232" spans="1:9" s="3" customFormat="1" ht="15.75" outlineLevel="3">
      <c r="A232" s="107" t="s">
        <v>477</v>
      </c>
      <c r="B232" s="103" t="s">
        <v>441</v>
      </c>
      <c r="C232" s="103" t="s">
        <v>126</v>
      </c>
      <c r="D232" s="103"/>
      <c r="E232" s="105">
        <f>E235+E243+E247+E233</f>
        <v>57496</v>
      </c>
      <c r="F232" s="105">
        <f>F235+F243+F247+F233</f>
        <v>56565.799999999996</v>
      </c>
      <c r="G232" s="106">
        <f>G235+G243+G247+G233</f>
        <v>5961.1999999999989</v>
      </c>
      <c r="H232" s="106">
        <f>H235+H243+H247+H233</f>
        <v>50604.600000000006</v>
      </c>
      <c r="I232" s="105">
        <f t="shared" si="29"/>
        <v>98.382148323361619</v>
      </c>
    </row>
    <row r="233" spans="1:9" s="3" customFormat="1" ht="15.75" outlineLevel="3">
      <c r="A233" s="111" t="s">
        <v>150</v>
      </c>
      <c r="B233" s="104" t="s">
        <v>441</v>
      </c>
      <c r="C233" s="104" t="s">
        <v>126</v>
      </c>
      <c r="D233" s="104" t="s">
        <v>206</v>
      </c>
      <c r="E233" s="109">
        <f>E234</f>
        <v>125</v>
      </c>
      <c r="F233" s="109">
        <f>F234</f>
        <v>125</v>
      </c>
      <c r="G233" s="110">
        <f>G234</f>
        <v>125</v>
      </c>
      <c r="H233" s="110">
        <f>H234</f>
        <v>0</v>
      </c>
      <c r="I233" s="105">
        <f t="shared" si="29"/>
        <v>100</v>
      </c>
    </row>
    <row r="234" spans="1:9" s="3" customFormat="1" ht="49.9" customHeight="1" outlineLevel="3">
      <c r="A234" s="108" t="s">
        <v>207</v>
      </c>
      <c r="B234" s="104" t="s">
        <v>441</v>
      </c>
      <c r="C234" s="104" t="s">
        <v>126</v>
      </c>
      <c r="D234" s="104" t="s">
        <v>209</v>
      </c>
      <c r="E234" s="109">
        <v>125</v>
      </c>
      <c r="F234" s="109">
        <v>125</v>
      </c>
      <c r="G234" s="113">
        <v>125</v>
      </c>
      <c r="H234" s="113">
        <v>0</v>
      </c>
      <c r="I234" s="105">
        <f t="shared" si="29"/>
        <v>100</v>
      </c>
    </row>
    <row r="235" spans="1:9" s="3" customFormat="1" ht="52.15" customHeight="1" outlineLevel="3">
      <c r="A235" s="111" t="s">
        <v>370</v>
      </c>
      <c r="B235" s="104" t="s">
        <v>441</v>
      </c>
      <c r="C235" s="104" t="s">
        <v>126</v>
      </c>
      <c r="D235" s="104" t="s">
        <v>241</v>
      </c>
      <c r="E235" s="109">
        <f>E236+E239</f>
        <v>45948.2</v>
      </c>
      <c r="F235" s="109">
        <f>F236+F239</f>
        <v>45087.6</v>
      </c>
      <c r="G235" s="110">
        <f>G236+G239</f>
        <v>5330.1999999999989</v>
      </c>
      <c r="H235" s="110">
        <f>H236+H239</f>
        <v>39757.4</v>
      </c>
      <c r="I235" s="105">
        <f t="shared" si="29"/>
        <v>98.127021297896334</v>
      </c>
    </row>
    <row r="236" spans="1:9" s="6" customFormat="1" ht="31.5" outlineLevel="1">
      <c r="A236" s="111" t="s">
        <v>278</v>
      </c>
      <c r="B236" s="104" t="s">
        <v>441</v>
      </c>
      <c r="C236" s="104" t="s">
        <v>126</v>
      </c>
      <c r="D236" s="104" t="s">
        <v>384</v>
      </c>
      <c r="E236" s="109">
        <f>E237+E238</f>
        <v>24486.799999999999</v>
      </c>
      <c r="F236" s="109">
        <f>F237+F238</f>
        <v>23669.8</v>
      </c>
      <c r="G236" s="110">
        <f>G237+G238</f>
        <v>673.4</v>
      </c>
      <c r="H236" s="110">
        <f>H237+H238</f>
        <v>22996.400000000001</v>
      </c>
      <c r="I236" s="105">
        <f t="shared" si="29"/>
        <v>96.663508502540139</v>
      </c>
    </row>
    <row r="237" spans="1:9" s="6" customFormat="1" ht="15.75" outlineLevel="1">
      <c r="A237" s="111" t="s">
        <v>204</v>
      </c>
      <c r="B237" s="104" t="s">
        <v>441</v>
      </c>
      <c r="C237" s="104" t="s">
        <v>126</v>
      </c>
      <c r="D237" s="104" t="s">
        <v>385</v>
      </c>
      <c r="E237" s="109">
        <v>1257.8</v>
      </c>
      <c r="F237" s="109">
        <v>441.2</v>
      </c>
      <c r="G237" s="113">
        <v>441.2</v>
      </c>
      <c r="H237" s="113">
        <v>0</v>
      </c>
      <c r="I237" s="105">
        <f t="shared" si="29"/>
        <v>35.077118778820157</v>
      </c>
    </row>
    <row r="238" spans="1:9" s="6" customFormat="1" ht="15.75" outlineLevel="1">
      <c r="A238" s="111" t="s">
        <v>204</v>
      </c>
      <c r="B238" s="104" t="s">
        <v>441</v>
      </c>
      <c r="C238" s="104" t="s">
        <v>126</v>
      </c>
      <c r="D238" s="104" t="s">
        <v>428</v>
      </c>
      <c r="E238" s="109">
        <v>23229</v>
      </c>
      <c r="F238" s="109">
        <v>23228.6</v>
      </c>
      <c r="G238" s="113">
        <v>232.2</v>
      </c>
      <c r="H238" s="113">
        <v>22996.400000000001</v>
      </c>
      <c r="I238" s="105">
        <f t="shared" si="29"/>
        <v>99.998278014550763</v>
      </c>
    </row>
    <row r="239" spans="1:9" s="6" customFormat="1" ht="33.6" customHeight="1" outlineLevel="1">
      <c r="A239" s="111" t="s">
        <v>281</v>
      </c>
      <c r="B239" s="104" t="s">
        <v>441</v>
      </c>
      <c r="C239" s="104" t="s">
        <v>126</v>
      </c>
      <c r="D239" s="104" t="s">
        <v>242</v>
      </c>
      <c r="E239" s="109">
        <f>E240+E241+E242</f>
        <v>21461.4</v>
      </c>
      <c r="F239" s="109">
        <f>F240+F241+F242</f>
        <v>21417.8</v>
      </c>
      <c r="G239" s="109">
        <f>G240+G241+G242</f>
        <v>4656.7999999999993</v>
      </c>
      <c r="H239" s="109">
        <f>H240+H241+H242</f>
        <v>16761</v>
      </c>
      <c r="I239" s="105">
        <f t="shared" si="29"/>
        <v>99.796844567455977</v>
      </c>
    </row>
    <row r="240" spans="1:9" s="6" customFormat="1" ht="15.75" outlineLevel="1">
      <c r="A240" s="111" t="s">
        <v>204</v>
      </c>
      <c r="B240" s="104" t="s">
        <v>441</v>
      </c>
      <c r="C240" s="104" t="s">
        <v>126</v>
      </c>
      <c r="D240" s="104" t="s">
        <v>372</v>
      </c>
      <c r="E240" s="126">
        <v>3262</v>
      </c>
      <c r="F240" s="126">
        <v>3262</v>
      </c>
      <c r="G240" s="113">
        <v>0</v>
      </c>
      <c r="H240" s="113">
        <v>3262</v>
      </c>
      <c r="I240" s="105">
        <f t="shared" si="29"/>
        <v>100</v>
      </c>
    </row>
    <row r="241" spans="1:9" s="6" customFormat="1" ht="15.75" outlineLevel="1">
      <c r="A241" s="111" t="s">
        <v>204</v>
      </c>
      <c r="B241" s="104" t="s">
        <v>441</v>
      </c>
      <c r="C241" s="104" t="s">
        <v>126</v>
      </c>
      <c r="D241" s="104" t="s">
        <v>243</v>
      </c>
      <c r="E241" s="126">
        <v>4564</v>
      </c>
      <c r="F241" s="127">
        <v>4520.3999999999996</v>
      </c>
      <c r="G241" s="113">
        <v>4520.3999999999996</v>
      </c>
      <c r="H241" s="113">
        <v>0</v>
      </c>
      <c r="I241" s="105">
        <f t="shared" si="29"/>
        <v>99.044697633654678</v>
      </c>
    </row>
    <row r="242" spans="1:9" s="6" customFormat="1" ht="15.75" outlineLevel="1">
      <c r="A242" s="111" t="s">
        <v>204</v>
      </c>
      <c r="B242" s="104" t="s">
        <v>441</v>
      </c>
      <c r="C242" s="104" t="s">
        <v>126</v>
      </c>
      <c r="D242" s="104" t="s">
        <v>442</v>
      </c>
      <c r="E242" s="126">
        <v>13635.4</v>
      </c>
      <c r="F242" s="127">
        <v>13635.4</v>
      </c>
      <c r="G242" s="113">
        <v>136.4</v>
      </c>
      <c r="H242" s="113">
        <v>13499</v>
      </c>
      <c r="I242" s="105">
        <f t="shared" si="29"/>
        <v>100</v>
      </c>
    </row>
    <row r="243" spans="1:9" s="6" customFormat="1" ht="63" outlineLevel="1">
      <c r="A243" s="111" t="s">
        <v>376</v>
      </c>
      <c r="B243" s="104" t="s">
        <v>441</v>
      </c>
      <c r="C243" s="104" t="s">
        <v>126</v>
      </c>
      <c r="D243" s="104" t="s">
        <v>249</v>
      </c>
      <c r="E243" s="109">
        <f>E244</f>
        <v>3293.9</v>
      </c>
      <c r="F243" s="109">
        <f>F244</f>
        <v>3270.6</v>
      </c>
      <c r="G243" s="110">
        <f>G244</f>
        <v>325.7</v>
      </c>
      <c r="H243" s="110">
        <f>H244</f>
        <v>2944.9</v>
      </c>
      <c r="I243" s="105">
        <f t="shared" si="29"/>
        <v>99.292631834603355</v>
      </c>
    </row>
    <row r="244" spans="1:9" s="6" customFormat="1" ht="33" customHeight="1" outlineLevel="1">
      <c r="A244" s="111" t="s">
        <v>247</v>
      </c>
      <c r="B244" s="104" t="s">
        <v>441</v>
      </c>
      <c r="C244" s="104" t="s">
        <v>126</v>
      </c>
      <c r="D244" s="104" t="s">
        <v>251</v>
      </c>
      <c r="E244" s="109">
        <f>E245+E246</f>
        <v>3293.9</v>
      </c>
      <c r="F244" s="109">
        <f>F245+F246</f>
        <v>3270.6</v>
      </c>
      <c r="G244" s="110">
        <f>G245+G246</f>
        <v>325.7</v>
      </c>
      <c r="H244" s="110">
        <f>H245+H246</f>
        <v>2944.9</v>
      </c>
      <c r="I244" s="105">
        <f t="shared" si="29"/>
        <v>99.292631834603355</v>
      </c>
    </row>
    <row r="245" spans="1:9" s="6" customFormat="1" ht="15.75" outlineLevel="1">
      <c r="A245" s="111" t="s">
        <v>204</v>
      </c>
      <c r="B245" s="104" t="s">
        <v>441</v>
      </c>
      <c r="C245" s="104" t="s">
        <v>126</v>
      </c>
      <c r="D245" s="104" t="s">
        <v>253</v>
      </c>
      <c r="E245" s="109">
        <v>194</v>
      </c>
      <c r="F245" s="109">
        <v>170.7</v>
      </c>
      <c r="G245" s="113">
        <v>170.7</v>
      </c>
      <c r="H245" s="113">
        <v>0</v>
      </c>
      <c r="I245" s="105">
        <f t="shared" si="29"/>
        <v>87.989690721649481</v>
      </c>
    </row>
    <row r="246" spans="1:9" s="6" customFormat="1" ht="15.75" outlineLevel="1">
      <c r="A246" s="111" t="s">
        <v>204</v>
      </c>
      <c r="B246" s="104" t="s">
        <v>441</v>
      </c>
      <c r="C246" s="104" t="s">
        <v>126</v>
      </c>
      <c r="D246" s="104" t="s">
        <v>443</v>
      </c>
      <c r="E246" s="109">
        <v>3099.9</v>
      </c>
      <c r="F246" s="109">
        <v>3099.9</v>
      </c>
      <c r="G246" s="113">
        <v>155</v>
      </c>
      <c r="H246" s="113">
        <v>2944.9</v>
      </c>
      <c r="I246" s="105">
        <f t="shared" si="29"/>
        <v>100</v>
      </c>
    </row>
    <row r="247" spans="1:9" s="6" customFormat="1" ht="47.25" outlineLevel="1">
      <c r="A247" s="111" t="s">
        <v>437</v>
      </c>
      <c r="B247" s="104" t="s">
        <v>441</v>
      </c>
      <c r="C247" s="104" t="s">
        <v>126</v>
      </c>
      <c r="D247" s="104" t="s">
        <v>389</v>
      </c>
      <c r="E247" s="109">
        <f>E248</f>
        <v>8128.9000000000005</v>
      </c>
      <c r="F247" s="109">
        <f>F248</f>
        <v>8082.6</v>
      </c>
      <c r="G247" s="110">
        <f>G248</f>
        <v>180.3</v>
      </c>
      <c r="H247" s="110">
        <f>H248</f>
        <v>7902.3</v>
      </c>
      <c r="I247" s="105">
        <f t="shared" si="29"/>
        <v>99.430427241078121</v>
      </c>
    </row>
    <row r="248" spans="1:9" s="6" customFormat="1" ht="61.15" customHeight="1" outlineLevel="1">
      <c r="A248" s="120" t="s">
        <v>388</v>
      </c>
      <c r="B248" s="104" t="s">
        <v>441</v>
      </c>
      <c r="C248" s="104" t="s">
        <v>126</v>
      </c>
      <c r="D248" s="104" t="s">
        <v>390</v>
      </c>
      <c r="E248" s="109">
        <f>E249+E250</f>
        <v>8128.9000000000005</v>
      </c>
      <c r="F248" s="109">
        <f>F249+F250</f>
        <v>8082.6</v>
      </c>
      <c r="G248" s="110">
        <f>G249+G250</f>
        <v>180.3</v>
      </c>
      <c r="H248" s="110">
        <f>H249+H250</f>
        <v>7902.3</v>
      </c>
      <c r="I248" s="105">
        <f t="shared" si="29"/>
        <v>99.430427241078121</v>
      </c>
    </row>
    <row r="249" spans="1:9" s="6" customFormat="1" ht="15.75" outlineLevel="1">
      <c r="A249" s="111" t="s">
        <v>204</v>
      </c>
      <c r="B249" s="104" t="s">
        <v>441</v>
      </c>
      <c r="C249" s="104" t="s">
        <v>126</v>
      </c>
      <c r="D249" s="104" t="s">
        <v>444</v>
      </c>
      <c r="E249" s="109">
        <v>7982.1</v>
      </c>
      <c r="F249" s="109">
        <v>7982.1</v>
      </c>
      <c r="G249" s="113">
        <v>79.8</v>
      </c>
      <c r="H249" s="113">
        <v>7902.3</v>
      </c>
      <c r="I249" s="105">
        <f t="shared" si="29"/>
        <v>100</v>
      </c>
    </row>
    <row r="250" spans="1:9" s="6" customFormat="1" ht="15.75" outlineLevel="1">
      <c r="A250" s="111" t="s">
        <v>204</v>
      </c>
      <c r="B250" s="104" t="s">
        <v>441</v>
      </c>
      <c r="C250" s="104" t="s">
        <v>126</v>
      </c>
      <c r="D250" s="104" t="s">
        <v>445</v>
      </c>
      <c r="E250" s="109">
        <v>146.80000000000001</v>
      </c>
      <c r="F250" s="109">
        <v>100.5</v>
      </c>
      <c r="G250" s="113">
        <v>100.5</v>
      </c>
      <c r="H250" s="113">
        <v>0</v>
      </c>
      <c r="I250" s="105">
        <f t="shared" si="29"/>
        <v>68.460490463215251</v>
      </c>
    </row>
    <row r="251" spans="1:9" s="6" customFormat="1" ht="16.149999999999999" customHeight="1" outlineLevel="1">
      <c r="A251" s="107" t="s">
        <v>129</v>
      </c>
      <c r="B251" s="103" t="s">
        <v>441</v>
      </c>
      <c r="C251" s="103" t="s">
        <v>34</v>
      </c>
      <c r="D251" s="103"/>
      <c r="E251" s="105">
        <f>E254+E272+E252</f>
        <v>34657.9</v>
      </c>
      <c r="F251" s="105">
        <f>F254+F272+F252</f>
        <v>33332.199999999997</v>
      </c>
      <c r="G251" s="106">
        <f>G254+G272+G252</f>
        <v>20349.099999999999</v>
      </c>
      <c r="H251" s="106">
        <f>H254+H272+H252</f>
        <v>12983.1</v>
      </c>
      <c r="I251" s="105">
        <f t="shared" si="29"/>
        <v>96.174898075186306</v>
      </c>
    </row>
    <row r="252" spans="1:9" s="6" customFormat="1" ht="15.75" outlineLevel="1">
      <c r="A252" s="107" t="s">
        <v>130</v>
      </c>
      <c r="B252" s="103" t="s">
        <v>441</v>
      </c>
      <c r="C252" s="103" t="s">
        <v>36</v>
      </c>
      <c r="D252" s="103"/>
      <c r="E252" s="105">
        <f>E253</f>
        <v>500</v>
      </c>
      <c r="F252" s="105">
        <f>F253</f>
        <v>490</v>
      </c>
      <c r="G252" s="106">
        <f>G253</f>
        <v>490</v>
      </c>
      <c r="H252" s="106">
        <f>H253</f>
        <v>0</v>
      </c>
      <c r="I252" s="105">
        <f t="shared" si="29"/>
        <v>98</v>
      </c>
    </row>
    <row r="253" spans="1:9" s="6" customFormat="1" ht="47.25" outlineLevel="1">
      <c r="A253" s="108" t="s">
        <v>432</v>
      </c>
      <c r="B253" s="104" t="s">
        <v>441</v>
      </c>
      <c r="C253" s="104" t="s">
        <v>36</v>
      </c>
      <c r="D253" s="104" t="s">
        <v>433</v>
      </c>
      <c r="E253" s="109">
        <v>500</v>
      </c>
      <c r="F253" s="109">
        <v>490</v>
      </c>
      <c r="G253" s="113">
        <v>490</v>
      </c>
      <c r="H253" s="113">
        <v>0</v>
      </c>
      <c r="I253" s="105">
        <f t="shared" si="29"/>
        <v>98</v>
      </c>
    </row>
    <row r="254" spans="1:9" s="6" customFormat="1" ht="15.75" outlineLevel="1">
      <c r="A254" s="107" t="s">
        <v>78</v>
      </c>
      <c r="B254" s="103" t="s">
        <v>441</v>
      </c>
      <c r="C254" s="103" t="s">
        <v>37</v>
      </c>
      <c r="D254" s="103"/>
      <c r="E254" s="105">
        <f>E255+E258+E265+E268</f>
        <v>28246.9</v>
      </c>
      <c r="F254" s="105">
        <f>F255+F258+F265+F268</f>
        <v>26942</v>
      </c>
      <c r="G254" s="106">
        <f>G255+G258+G265+G268</f>
        <v>13958.9</v>
      </c>
      <c r="H254" s="106">
        <f>H255+H258+H265+H268</f>
        <v>12983.1</v>
      </c>
      <c r="I254" s="105">
        <f t="shared" si="29"/>
        <v>95.380378023783138</v>
      </c>
    </row>
    <row r="255" spans="1:9" s="6" customFormat="1" ht="15.75" outlineLevel="1">
      <c r="A255" s="111" t="s">
        <v>150</v>
      </c>
      <c r="B255" s="104" t="s">
        <v>441</v>
      </c>
      <c r="C255" s="104" t="s">
        <v>37</v>
      </c>
      <c r="D255" s="104" t="s">
        <v>206</v>
      </c>
      <c r="E255" s="109">
        <f>E256+E257</f>
        <v>335</v>
      </c>
      <c r="F255" s="109">
        <f>F256+F257</f>
        <v>335</v>
      </c>
      <c r="G255" s="110">
        <f>G256+G257</f>
        <v>335</v>
      </c>
      <c r="H255" s="110">
        <f>H256+H257</f>
        <v>0</v>
      </c>
      <c r="I255" s="105">
        <f t="shared" si="29"/>
        <v>100</v>
      </c>
    </row>
    <row r="256" spans="1:9" s="6" customFormat="1" ht="49.15" customHeight="1" outlineLevel="1">
      <c r="A256" s="108" t="s">
        <v>207</v>
      </c>
      <c r="B256" s="104" t="s">
        <v>441</v>
      </c>
      <c r="C256" s="104" t="s">
        <v>37</v>
      </c>
      <c r="D256" s="104" t="s">
        <v>209</v>
      </c>
      <c r="E256" s="109">
        <v>185</v>
      </c>
      <c r="F256" s="109">
        <v>185</v>
      </c>
      <c r="G256" s="113">
        <v>185</v>
      </c>
      <c r="H256" s="113">
        <v>0</v>
      </c>
      <c r="I256" s="105">
        <f t="shared" si="29"/>
        <v>100</v>
      </c>
    </row>
    <row r="257" spans="1:9" s="6" customFormat="1" ht="47.25" outlineLevel="1">
      <c r="A257" s="120" t="s">
        <v>434</v>
      </c>
      <c r="B257" s="104" t="s">
        <v>441</v>
      </c>
      <c r="C257" s="104" t="s">
        <v>37</v>
      </c>
      <c r="D257" s="104" t="s">
        <v>435</v>
      </c>
      <c r="E257" s="109">
        <v>150</v>
      </c>
      <c r="F257" s="109">
        <v>150</v>
      </c>
      <c r="G257" s="113">
        <v>150</v>
      </c>
      <c r="H257" s="113">
        <v>0</v>
      </c>
      <c r="I257" s="105">
        <f t="shared" si="29"/>
        <v>100</v>
      </c>
    </row>
    <row r="258" spans="1:9" s="6" customFormat="1" ht="37.15" customHeight="1" outlineLevel="1">
      <c r="A258" s="111" t="s">
        <v>373</v>
      </c>
      <c r="B258" s="104" t="s">
        <v>441</v>
      </c>
      <c r="C258" s="104" t="s">
        <v>37</v>
      </c>
      <c r="D258" s="104" t="s">
        <v>248</v>
      </c>
      <c r="E258" s="109">
        <f>E259+E261+E263</f>
        <v>6139.3</v>
      </c>
      <c r="F258" s="109">
        <f>F259+F261+F263</f>
        <v>6116.3</v>
      </c>
      <c r="G258" s="110">
        <f>G259+G261+G263</f>
        <v>6116.3</v>
      </c>
      <c r="H258" s="110">
        <f>H259+H261+H263</f>
        <v>0</v>
      </c>
      <c r="I258" s="105">
        <f t="shared" si="29"/>
        <v>99.62536445523105</v>
      </c>
    </row>
    <row r="259" spans="1:9" s="6" customFormat="1" ht="36" customHeight="1" outlineLevel="1">
      <c r="A259" s="111" t="s">
        <v>246</v>
      </c>
      <c r="B259" s="104" t="s">
        <v>441</v>
      </c>
      <c r="C259" s="104" t="s">
        <v>37</v>
      </c>
      <c r="D259" s="104" t="s">
        <v>374</v>
      </c>
      <c r="E259" s="109">
        <f>E260</f>
        <v>5541</v>
      </c>
      <c r="F259" s="109">
        <f>F260</f>
        <v>5518</v>
      </c>
      <c r="G259" s="110">
        <f>G260</f>
        <v>5518</v>
      </c>
      <c r="H259" s="110">
        <f>H260</f>
        <v>0</v>
      </c>
      <c r="I259" s="105">
        <f t="shared" si="29"/>
        <v>99.58491247067316</v>
      </c>
    </row>
    <row r="260" spans="1:9" s="6" customFormat="1" ht="15.75" outlineLevel="1">
      <c r="A260" s="111" t="s">
        <v>204</v>
      </c>
      <c r="B260" s="104" t="s">
        <v>441</v>
      </c>
      <c r="C260" s="104" t="s">
        <v>37</v>
      </c>
      <c r="D260" s="104" t="s">
        <v>375</v>
      </c>
      <c r="E260" s="109">
        <v>5541</v>
      </c>
      <c r="F260" s="109">
        <v>5518</v>
      </c>
      <c r="G260" s="113">
        <v>5518</v>
      </c>
      <c r="H260" s="113">
        <v>0</v>
      </c>
      <c r="I260" s="105">
        <f t="shared" si="29"/>
        <v>99.58491247067316</v>
      </c>
    </row>
    <row r="261" spans="1:9" s="6" customFormat="1" ht="15" customHeight="1" outlineLevel="1">
      <c r="A261" s="111" t="s">
        <v>351</v>
      </c>
      <c r="B261" s="104" t="s">
        <v>441</v>
      </c>
      <c r="C261" s="104" t="s">
        <v>37</v>
      </c>
      <c r="D261" s="104" t="s">
        <v>250</v>
      </c>
      <c r="E261" s="109">
        <f>E262</f>
        <v>500.1</v>
      </c>
      <c r="F261" s="109">
        <f>F262</f>
        <v>500.1</v>
      </c>
      <c r="G261" s="110">
        <f>G262</f>
        <v>500.1</v>
      </c>
      <c r="H261" s="110">
        <f>H262</f>
        <v>0</v>
      </c>
      <c r="I261" s="105">
        <f t="shared" si="29"/>
        <v>100</v>
      </c>
    </row>
    <row r="262" spans="1:9" s="6" customFormat="1" ht="15.75" outlineLevel="1">
      <c r="A262" s="111" t="s">
        <v>204</v>
      </c>
      <c r="B262" s="104" t="s">
        <v>441</v>
      </c>
      <c r="C262" s="104" t="s">
        <v>37</v>
      </c>
      <c r="D262" s="104" t="s">
        <v>252</v>
      </c>
      <c r="E262" s="109">
        <v>500.1</v>
      </c>
      <c r="F262" s="109">
        <v>500.1</v>
      </c>
      <c r="G262" s="113">
        <v>500.1</v>
      </c>
      <c r="H262" s="113">
        <v>0</v>
      </c>
      <c r="I262" s="105">
        <f t="shared" si="29"/>
        <v>100</v>
      </c>
    </row>
    <row r="263" spans="1:9" s="6" customFormat="1" ht="31.5" outlineLevel="1">
      <c r="A263" s="108" t="s">
        <v>352</v>
      </c>
      <c r="B263" s="104" t="s">
        <v>441</v>
      </c>
      <c r="C263" s="104" t="s">
        <v>37</v>
      </c>
      <c r="D263" s="104" t="s">
        <v>283</v>
      </c>
      <c r="E263" s="109">
        <f>E264</f>
        <v>98.2</v>
      </c>
      <c r="F263" s="109">
        <f>F264</f>
        <v>98.2</v>
      </c>
      <c r="G263" s="110">
        <f>G264</f>
        <v>98.2</v>
      </c>
      <c r="H263" s="110">
        <f>H264</f>
        <v>0</v>
      </c>
      <c r="I263" s="105">
        <f t="shared" ref="I263:I326" si="32">F263/E263*100</f>
        <v>100</v>
      </c>
    </row>
    <row r="264" spans="1:9" s="6" customFormat="1" ht="15.75" outlineLevel="1">
      <c r="A264" s="111" t="s">
        <v>204</v>
      </c>
      <c r="B264" s="104" t="s">
        <v>441</v>
      </c>
      <c r="C264" s="104" t="s">
        <v>37</v>
      </c>
      <c r="D264" s="104" t="s">
        <v>284</v>
      </c>
      <c r="E264" s="109">
        <v>98.2</v>
      </c>
      <c r="F264" s="109">
        <v>98.2</v>
      </c>
      <c r="G264" s="113">
        <v>98.2</v>
      </c>
      <c r="H264" s="113">
        <v>0</v>
      </c>
      <c r="I264" s="105">
        <f t="shared" si="32"/>
        <v>100</v>
      </c>
    </row>
    <row r="265" spans="1:9" s="6" customFormat="1" ht="49.9" customHeight="1" outlineLevel="1">
      <c r="A265" s="111" t="s">
        <v>376</v>
      </c>
      <c r="B265" s="104" t="s">
        <v>441</v>
      </c>
      <c r="C265" s="104" t="s">
        <v>37</v>
      </c>
      <c r="D265" s="104" t="s">
        <v>249</v>
      </c>
      <c r="E265" s="109">
        <f t="shared" ref="E265:H266" si="33">E266</f>
        <v>8433.6</v>
      </c>
      <c r="F265" s="109">
        <f t="shared" si="33"/>
        <v>7274.2</v>
      </c>
      <c r="G265" s="110">
        <f t="shared" si="33"/>
        <v>7274.2</v>
      </c>
      <c r="H265" s="110">
        <f t="shared" si="33"/>
        <v>0</v>
      </c>
      <c r="I265" s="105">
        <f t="shared" si="32"/>
        <v>86.252608613166387</v>
      </c>
    </row>
    <row r="266" spans="1:9" s="6" customFormat="1" ht="36.6" customHeight="1" outlineLevel="1">
      <c r="A266" s="111" t="s">
        <v>247</v>
      </c>
      <c r="B266" s="104" t="s">
        <v>441</v>
      </c>
      <c r="C266" s="104" t="s">
        <v>37</v>
      </c>
      <c r="D266" s="104" t="s">
        <v>251</v>
      </c>
      <c r="E266" s="109">
        <f t="shared" si="33"/>
        <v>8433.6</v>
      </c>
      <c r="F266" s="109">
        <f t="shared" si="33"/>
        <v>7274.2</v>
      </c>
      <c r="G266" s="110">
        <f t="shared" si="33"/>
        <v>7274.2</v>
      </c>
      <c r="H266" s="110">
        <f t="shared" si="33"/>
        <v>0</v>
      </c>
      <c r="I266" s="105">
        <f t="shared" si="32"/>
        <v>86.252608613166387</v>
      </c>
    </row>
    <row r="267" spans="1:9" s="6" customFormat="1" ht="15.75" outlineLevel="1">
      <c r="A267" s="111" t="s">
        <v>204</v>
      </c>
      <c r="B267" s="104" t="s">
        <v>441</v>
      </c>
      <c r="C267" s="104" t="s">
        <v>37</v>
      </c>
      <c r="D267" s="104" t="s">
        <v>253</v>
      </c>
      <c r="E267" s="109">
        <v>8433.6</v>
      </c>
      <c r="F267" s="109">
        <v>7274.2</v>
      </c>
      <c r="G267" s="113">
        <v>7274.2</v>
      </c>
      <c r="H267" s="113">
        <v>0</v>
      </c>
      <c r="I267" s="105">
        <f t="shared" si="32"/>
        <v>86.252608613166387</v>
      </c>
    </row>
    <row r="268" spans="1:9" s="6" customFormat="1" ht="47.25" outlineLevel="1">
      <c r="A268" s="120" t="s">
        <v>437</v>
      </c>
      <c r="B268" s="104" t="s">
        <v>441</v>
      </c>
      <c r="C268" s="104" t="s">
        <v>37</v>
      </c>
      <c r="D268" s="104" t="s">
        <v>389</v>
      </c>
      <c r="E268" s="109">
        <f>E269</f>
        <v>13339</v>
      </c>
      <c r="F268" s="109">
        <f>F269</f>
        <v>13216.5</v>
      </c>
      <c r="G268" s="110">
        <f>G269</f>
        <v>233.39999999999998</v>
      </c>
      <c r="H268" s="110">
        <f>H269</f>
        <v>12983.1</v>
      </c>
      <c r="I268" s="105">
        <f t="shared" si="32"/>
        <v>99.081640302871278</v>
      </c>
    </row>
    <row r="269" spans="1:9" s="6" customFormat="1" ht="61.15" customHeight="1" outlineLevel="1">
      <c r="A269" s="120" t="s">
        <v>388</v>
      </c>
      <c r="B269" s="104" t="s">
        <v>441</v>
      </c>
      <c r="C269" s="104" t="s">
        <v>37</v>
      </c>
      <c r="D269" s="104" t="s">
        <v>390</v>
      </c>
      <c r="E269" s="109">
        <f>E270+E271</f>
        <v>13339</v>
      </c>
      <c r="F269" s="109">
        <f>F270+F271</f>
        <v>13216.5</v>
      </c>
      <c r="G269" s="110">
        <f>G270+G271</f>
        <v>233.39999999999998</v>
      </c>
      <c r="H269" s="110">
        <f>H270+H271</f>
        <v>12983.1</v>
      </c>
      <c r="I269" s="105">
        <f t="shared" si="32"/>
        <v>99.081640302871278</v>
      </c>
    </row>
    <row r="270" spans="1:9" s="6" customFormat="1" ht="15.75" outlineLevel="1">
      <c r="A270" s="111" t="s">
        <v>204</v>
      </c>
      <c r="B270" s="104" t="s">
        <v>441</v>
      </c>
      <c r="C270" s="104" t="s">
        <v>37</v>
      </c>
      <c r="D270" s="104" t="s">
        <v>391</v>
      </c>
      <c r="E270" s="109">
        <v>13114.2</v>
      </c>
      <c r="F270" s="109">
        <v>13114.2</v>
      </c>
      <c r="G270" s="113">
        <v>131.1</v>
      </c>
      <c r="H270" s="113">
        <v>12983.1</v>
      </c>
      <c r="I270" s="105">
        <f t="shared" si="32"/>
        <v>100</v>
      </c>
    </row>
    <row r="271" spans="1:9" s="6" customFormat="1" ht="15.75" outlineLevel="1">
      <c r="A271" s="111" t="s">
        <v>204</v>
      </c>
      <c r="B271" s="104" t="s">
        <v>441</v>
      </c>
      <c r="C271" s="104" t="s">
        <v>37</v>
      </c>
      <c r="D271" s="104" t="s">
        <v>445</v>
      </c>
      <c r="E271" s="109">
        <v>224.8</v>
      </c>
      <c r="F271" s="109">
        <v>102.3</v>
      </c>
      <c r="G271" s="113">
        <v>102.3</v>
      </c>
      <c r="H271" s="113">
        <v>0</v>
      </c>
      <c r="I271" s="105">
        <f t="shared" si="32"/>
        <v>45.507117437722414</v>
      </c>
    </row>
    <row r="272" spans="1:9" s="6" customFormat="1" ht="31.5" outlineLevel="1">
      <c r="A272" s="107" t="s">
        <v>73</v>
      </c>
      <c r="B272" s="103" t="s">
        <v>441</v>
      </c>
      <c r="C272" s="103" t="s">
        <v>38</v>
      </c>
      <c r="D272" s="103"/>
      <c r="E272" s="105">
        <f t="shared" ref="E272:H273" si="34">E273</f>
        <v>5911</v>
      </c>
      <c r="F272" s="105">
        <f t="shared" si="34"/>
        <v>5900.2</v>
      </c>
      <c r="G272" s="106">
        <f t="shared" si="34"/>
        <v>5900.2</v>
      </c>
      <c r="H272" s="106">
        <f t="shared" si="34"/>
        <v>0</v>
      </c>
      <c r="I272" s="105">
        <f t="shared" si="32"/>
        <v>99.81728979868042</v>
      </c>
    </row>
    <row r="273" spans="1:9" s="3" customFormat="1" ht="15.75" outlineLevel="2">
      <c r="A273" s="111" t="s">
        <v>150</v>
      </c>
      <c r="B273" s="104" t="s">
        <v>441</v>
      </c>
      <c r="C273" s="104" t="s">
        <v>38</v>
      </c>
      <c r="D273" s="104" t="s">
        <v>206</v>
      </c>
      <c r="E273" s="109">
        <f t="shared" si="34"/>
        <v>5911</v>
      </c>
      <c r="F273" s="109">
        <f t="shared" si="34"/>
        <v>5900.2</v>
      </c>
      <c r="G273" s="110">
        <f t="shared" si="34"/>
        <v>5900.2</v>
      </c>
      <c r="H273" s="110">
        <f t="shared" si="34"/>
        <v>0</v>
      </c>
      <c r="I273" s="105">
        <f t="shared" si="32"/>
        <v>99.81728979868042</v>
      </c>
    </row>
    <row r="274" spans="1:9" s="3" customFormat="1" ht="31.5" outlineLevel="2">
      <c r="A274" s="108" t="s">
        <v>155</v>
      </c>
      <c r="B274" s="104" t="s">
        <v>441</v>
      </c>
      <c r="C274" s="104" t="s">
        <v>38</v>
      </c>
      <c r="D274" s="104" t="s">
        <v>195</v>
      </c>
      <c r="E274" s="109">
        <v>5911</v>
      </c>
      <c r="F274" s="109">
        <v>5900.2</v>
      </c>
      <c r="G274" s="113">
        <v>5900.2</v>
      </c>
      <c r="H274" s="113">
        <v>0</v>
      </c>
      <c r="I274" s="105">
        <f t="shared" si="32"/>
        <v>99.81728979868042</v>
      </c>
    </row>
    <row r="275" spans="1:9" s="3" customFormat="1" ht="34.15" customHeight="1" outlineLevel="2">
      <c r="A275" s="107" t="s">
        <v>397</v>
      </c>
      <c r="B275" s="103" t="s">
        <v>145</v>
      </c>
      <c r="C275" s="103"/>
      <c r="D275" s="103"/>
      <c r="E275" s="105">
        <f>E282+E326+E358+E276</f>
        <v>104599.40000000001</v>
      </c>
      <c r="F275" s="105">
        <f>F282+F326+F358+F276</f>
        <v>96940.2</v>
      </c>
      <c r="G275" s="106">
        <f>G282+G326+G358+G276</f>
        <v>89205.799999999988</v>
      </c>
      <c r="H275" s="106">
        <f>H282+H326+H358+H276</f>
        <v>7734.4</v>
      </c>
      <c r="I275" s="105">
        <f t="shared" si="32"/>
        <v>92.677587060728825</v>
      </c>
    </row>
    <row r="276" spans="1:9" s="3" customFormat="1" ht="15.75" outlineLevel="2">
      <c r="A276" s="107" t="s">
        <v>446</v>
      </c>
      <c r="B276" s="103" t="s">
        <v>145</v>
      </c>
      <c r="C276" s="103" t="s">
        <v>34</v>
      </c>
      <c r="D276" s="103"/>
      <c r="E276" s="105">
        <f t="shared" ref="E276:H278" si="35">E277</f>
        <v>3028.1000000000004</v>
      </c>
      <c r="F276" s="105">
        <f t="shared" si="35"/>
        <v>3023.3</v>
      </c>
      <c r="G276" s="106">
        <f t="shared" si="35"/>
        <v>858.4</v>
      </c>
      <c r="H276" s="106">
        <f t="shared" si="35"/>
        <v>2164.9</v>
      </c>
      <c r="I276" s="105">
        <f t="shared" si="32"/>
        <v>99.841484759420098</v>
      </c>
    </row>
    <row r="277" spans="1:9" s="3" customFormat="1" ht="15.75" outlineLevel="2">
      <c r="A277" s="107" t="s">
        <v>78</v>
      </c>
      <c r="B277" s="103" t="s">
        <v>145</v>
      </c>
      <c r="C277" s="103" t="s">
        <v>37</v>
      </c>
      <c r="D277" s="103"/>
      <c r="E277" s="105">
        <f t="shared" si="35"/>
        <v>3028.1000000000004</v>
      </c>
      <c r="F277" s="105">
        <f t="shared" si="35"/>
        <v>3023.3</v>
      </c>
      <c r="G277" s="106">
        <f t="shared" si="35"/>
        <v>858.4</v>
      </c>
      <c r="H277" s="106">
        <f t="shared" si="35"/>
        <v>2164.9</v>
      </c>
      <c r="I277" s="105">
        <f t="shared" si="32"/>
        <v>99.841484759420098</v>
      </c>
    </row>
    <row r="278" spans="1:9" s="3" customFormat="1" ht="35.450000000000003" customHeight="1" outlineLevel="2">
      <c r="A278" s="120" t="s">
        <v>403</v>
      </c>
      <c r="B278" s="104" t="s">
        <v>145</v>
      </c>
      <c r="C278" s="104" t="s">
        <v>37</v>
      </c>
      <c r="D278" s="104" t="s">
        <v>334</v>
      </c>
      <c r="E278" s="109">
        <f t="shared" si="35"/>
        <v>3028.1000000000004</v>
      </c>
      <c r="F278" s="109">
        <f t="shared" si="35"/>
        <v>3023.3</v>
      </c>
      <c r="G278" s="110">
        <f t="shared" si="35"/>
        <v>858.4</v>
      </c>
      <c r="H278" s="110">
        <f t="shared" si="35"/>
        <v>2164.9</v>
      </c>
      <c r="I278" s="105">
        <f t="shared" si="32"/>
        <v>99.841484759420098</v>
      </c>
    </row>
    <row r="279" spans="1:9" s="3" customFormat="1" ht="36" customHeight="1" outlineLevel="2">
      <c r="A279" s="108" t="s">
        <v>447</v>
      </c>
      <c r="B279" s="104" t="s">
        <v>145</v>
      </c>
      <c r="C279" s="104" t="s">
        <v>37</v>
      </c>
      <c r="D279" s="104" t="s">
        <v>448</v>
      </c>
      <c r="E279" s="109">
        <f>E280+E281</f>
        <v>3028.1000000000004</v>
      </c>
      <c r="F279" s="109">
        <f>F280+F281</f>
        <v>3023.3</v>
      </c>
      <c r="G279" s="110">
        <f>G280+G281</f>
        <v>858.4</v>
      </c>
      <c r="H279" s="110">
        <f>H280+H281</f>
        <v>2164.9</v>
      </c>
      <c r="I279" s="105">
        <f t="shared" si="32"/>
        <v>99.841484759420098</v>
      </c>
    </row>
    <row r="280" spans="1:9" s="3" customFormat="1" ht="15.75" outlineLevel="2">
      <c r="A280" s="120" t="s">
        <v>204</v>
      </c>
      <c r="B280" s="104" t="s">
        <v>145</v>
      </c>
      <c r="C280" s="104" t="s">
        <v>37</v>
      </c>
      <c r="D280" s="104" t="s">
        <v>449</v>
      </c>
      <c r="E280" s="109">
        <v>2164.9</v>
      </c>
      <c r="F280" s="109">
        <v>2164.9</v>
      </c>
      <c r="G280" s="113">
        <v>0</v>
      </c>
      <c r="H280" s="113">
        <v>2164.9</v>
      </c>
      <c r="I280" s="105">
        <f t="shared" si="32"/>
        <v>100</v>
      </c>
    </row>
    <row r="281" spans="1:9" s="3" customFormat="1" ht="15.75" outlineLevel="2">
      <c r="A281" s="120" t="s">
        <v>204</v>
      </c>
      <c r="B281" s="104" t="s">
        <v>145</v>
      </c>
      <c r="C281" s="104" t="s">
        <v>37</v>
      </c>
      <c r="D281" s="104" t="s">
        <v>450</v>
      </c>
      <c r="E281" s="109">
        <v>863.2</v>
      </c>
      <c r="F281" s="109">
        <v>858.4</v>
      </c>
      <c r="G281" s="113">
        <v>858.4</v>
      </c>
      <c r="H281" s="113">
        <v>0</v>
      </c>
      <c r="I281" s="105">
        <f t="shared" si="32"/>
        <v>99.443929564411476</v>
      </c>
    </row>
    <row r="282" spans="1:9" s="3" customFormat="1" ht="15.75" outlineLevel="2">
      <c r="A282" s="107" t="s">
        <v>131</v>
      </c>
      <c r="B282" s="103" t="s">
        <v>145</v>
      </c>
      <c r="C282" s="103" t="s">
        <v>39</v>
      </c>
      <c r="D282" s="103"/>
      <c r="E282" s="105">
        <f>E283+E301</f>
        <v>49088</v>
      </c>
      <c r="F282" s="105">
        <f>F283+F301</f>
        <v>49085</v>
      </c>
      <c r="G282" s="106">
        <f>G283+G301</f>
        <v>48986</v>
      </c>
      <c r="H282" s="106">
        <f>H283+H301</f>
        <v>99</v>
      </c>
      <c r="I282" s="105">
        <f t="shared" si="32"/>
        <v>99.993888526727517</v>
      </c>
    </row>
    <row r="283" spans="1:9" s="3" customFormat="1" ht="15.75" outlineLevel="2">
      <c r="A283" s="107" t="s">
        <v>398</v>
      </c>
      <c r="B283" s="103" t="s">
        <v>145</v>
      </c>
      <c r="C283" s="103" t="s">
        <v>381</v>
      </c>
      <c r="D283" s="103"/>
      <c r="E283" s="132">
        <f>E284+E286+E291+E296</f>
        <v>48858</v>
      </c>
      <c r="F283" s="132">
        <f>F284+F286+F291+F296</f>
        <v>48855</v>
      </c>
      <c r="G283" s="133">
        <f>G284+G286+G291+G296</f>
        <v>48756</v>
      </c>
      <c r="H283" s="133">
        <f>H284+H286+H291+H296</f>
        <v>99</v>
      </c>
      <c r="I283" s="105">
        <f t="shared" si="32"/>
        <v>99.993859756846376</v>
      </c>
    </row>
    <row r="284" spans="1:9" s="3" customFormat="1" ht="15.75" outlineLevel="2">
      <c r="A284" s="111" t="s">
        <v>150</v>
      </c>
      <c r="B284" s="104" t="s">
        <v>145</v>
      </c>
      <c r="C284" s="104" t="s">
        <v>381</v>
      </c>
      <c r="D284" s="104" t="s">
        <v>206</v>
      </c>
      <c r="E284" s="134">
        <f>E285</f>
        <v>99</v>
      </c>
      <c r="F284" s="134">
        <f>F285</f>
        <v>99</v>
      </c>
      <c r="G284" s="124">
        <f>G285</f>
        <v>0</v>
      </c>
      <c r="H284" s="124">
        <f>H285</f>
        <v>99</v>
      </c>
      <c r="I284" s="105">
        <f t="shared" si="32"/>
        <v>100</v>
      </c>
    </row>
    <row r="285" spans="1:9" s="3" customFormat="1" ht="66.599999999999994" customHeight="1" outlineLevel="3">
      <c r="A285" s="108" t="s">
        <v>368</v>
      </c>
      <c r="B285" s="104" t="s">
        <v>145</v>
      </c>
      <c r="C285" s="104" t="s">
        <v>381</v>
      </c>
      <c r="D285" s="104" t="s">
        <v>208</v>
      </c>
      <c r="E285" s="129">
        <v>99</v>
      </c>
      <c r="F285" s="109">
        <v>99</v>
      </c>
      <c r="G285" s="113">
        <v>0</v>
      </c>
      <c r="H285" s="113">
        <v>99</v>
      </c>
      <c r="I285" s="105">
        <f t="shared" si="32"/>
        <v>100</v>
      </c>
    </row>
    <row r="286" spans="1:9" s="37" customFormat="1" ht="30" customHeight="1" outlineLevel="2">
      <c r="A286" s="111" t="s">
        <v>363</v>
      </c>
      <c r="B286" s="104" t="s">
        <v>145</v>
      </c>
      <c r="C286" s="104" t="s">
        <v>381</v>
      </c>
      <c r="D286" s="104" t="s">
        <v>210</v>
      </c>
      <c r="E286" s="129">
        <f t="shared" ref="E286:H287" si="36">E287</f>
        <v>8822.2000000000007</v>
      </c>
      <c r="F286" s="129">
        <f t="shared" si="36"/>
        <v>8822.1</v>
      </c>
      <c r="G286" s="124">
        <f t="shared" si="36"/>
        <v>8822.1</v>
      </c>
      <c r="H286" s="124">
        <f t="shared" si="36"/>
        <v>0</v>
      </c>
      <c r="I286" s="105">
        <f t="shared" si="32"/>
        <v>99.99886649588538</v>
      </c>
    </row>
    <row r="287" spans="1:9" s="37" customFormat="1" ht="47.25" outlineLevel="2">
      <c r="A287" s="111" t="s">
        <v>485</v>
      </c>
      <c r="B287" s="104" t="s">
        <v>145</v>
      </c>
      <c r="C287" s="104" t="s">
        <v>381</v>
      </c>
      <c r="D287" s="104" t="s">
        <v>400</v>
      </c>
      <c r="E287" s="129">
        <f t="shared" si="36"/>
        <v>8822.2000000000007</v>
      </c>
      <c r="F287" s="129">
        <f t="shared" si="36"/>
        <v>8822.1</v>
      </c>
      <c r="G287" s="124">
        <f t="shared" si="36"/>
        <v>8822.1</v>
      </c>
      <c r="H287" s="124">
        <f t="shared" si="36"/>
        <v>0</v>
      </c>
      <c r="I287" s="105">
        <f t="shared" si="32"/>
        <v>99.99886649588538</v>
      </c>
    </row>
    <row r="288" spans="1:9" s="37" customFormat="1" ht="50.45" customHeight="1" outlineLevel="2">
      <c r="A288" s="123" t="s">
        <v>399</v>
      </c>
      <c r="B288" s="104" t="s">
        <v>145</v>
      </c>
      <c r="C288" s="104" t="s">
        <v>381</v>
      </c>
      <c r="D288" s="104" t="s">
        <v>401</v>
      </c>
      <c r="E288" s="129">
        <f>E289+E290</f>
        <v>8822.2000000000007</v>
      </c>
      <c r="F288" s="129">
        <f>F289+F290</f>
        <v>8822.1</v>
      </c>
      <c r="G288" s="124">
        <f>G289+G290</f>
        <v>8822.1</v>
      </c>
      <c r="H288" s="124">
        <f>H289+H290</f>
        <v>0</v>
      </c>
      <c r="I288" s="105">
        <f t="shared" si="32"/>
        <v>99.99886649588538</v>
      </c>
    </row>
    <row r="289" spans="1:9" s="37" customFormat="1" ht="15.75" outlineLevel="2">
      <c r="A289" s="111" t="s">
        <v>204</v>
      </c>
      <c r="B289" s="104" t="s">
        <v>145</v>
      </c>
      <c r="C289" s="104" t="s">
        <v>381</v>
      </c>
      <c r="D289" s="104" t="s">
        <v>451</v>
      </c>
      <c r="E289" s="134">
        <v>125.6</v>
      </c>
      <c r="F289" s="109">
        <v>125.6</v>
      </c>
      <c r="G289" s="124">
        <v>125.6</v>
      </c>
      <c r="H289" s="124">
        <v>0</v>
      </c>
      <c r="I289" s="105">
        <f t="shared" si="32"/>
        <v>100</v>
      </c>
    </row>
    <row r="290" spans="1:9" s="37" customFormat="1" ht="15.75" outlineLevel="2">
      <c r="A290" s="111" t="s">
        <v>204</v>
      </c>
      <c r="B290" s="104" t="s">
        <v>145</v>
      </c>
      <c r="C290" s="104" t="s">
        <v>381</v>
      </c>
      <c r="D290" s="104" t="s">
        <v>402</v>
      </c>
      <c r="E290" s="134">
        <v>8696.6</v>
      </c>
      <c r="F290" s="109">
        <v>8696.5</v>
      </c>
      <c r="G290" s="124">
        <v>8696.5</v>
      </c>
      <c r="H290" s="124">
        <v>0</v>
      </c>
      <c r="I290" s="105">
        <f t="shared" si="32"/>
        <v>99.998850125336332</v>
      </c>
    </row>
    <row r="291" spans="1:9" s="37" customFormat="1" ht="47.25" outlineLevel="2">
      <c r="A291" s="111" t="s">
        <v>403</v>
      </c>
      <c r="B291" s="104" t="s">
        <v>145</v>
      </c>
      <c r="C291" s="104" t="s">
        <v>381</v>
      </c>
      <c r="D291" s="104" t="s">
        <v>334</v>
      </c>
      <c r="E291" s="109">
        <f t="shared" ref="E291:H292" si="37">E292</f>
        <v>26119</v>
      </c>
      <c r="F291" s="109">
        <f t="shared" si="37"/>
        <v>26116.799999999999</v>
      </c>
      <c r="G291" s="110">
        <f t="shared" si="37"/>
        <v>26116.799999999999</v>
      </c>
      <c r="H291" s="110">
        <f t="shared" si="37"/>
        <v>0</v>
      </c>
      <c r="I291" s="105">
        <f t="shared" si="32"/>
        <v>99.991577012902482</v>
      </c>
    </row>
    <row r="292" spans="1:9" s="37" customFormat="1" ht="54" customHeight="1" outlineLevel="2">
      <c r="A292" s="135" t="s">
        <v>404</v>
      </c>
      <c r="B292" s="104" t="s">
        <v>145</v>
      </c>
      <c r="C292" s="104" t="s">
        <v>381</v>
      </c>
      <c r="D292" s="104" t="s">
        <v>335</v>
      </c>
      <c r="E292" s="109">
        <f t="shared" si="37"/>
        <v>26119</v>
      </c>
      <c r="F292" s="109">
        <f t="shared" si="37"/>
        <v>26116.799999999999</v>
      </c>
      <c r="G292" s="110">
        <f t="shared" si="37"/>
        <v>26116.799999999999</v>
      </c>
      <c r="H292" s="110">
        <f t="shared" si="37"/>
        <v>0</v>
      </c>
      <c r="I292" s="105">
        <f t="shared" si="32"/>
        <v>99.991577012902482</v>
      </c>
    </row>
    <row r="293" spans="1:9" s="37" customFormat="1" ht="49.9" customHeight="1" outlineLevel="2">
      <c r="A293" s="111" t="s">
        <v>405</v>
      </c>
      <c r="B293" s="104" t="s">
        <v>145</v>
      </c>
      <c r="C293" s="104" t="s">
        <v>381</v>
      </c>
      <c r="D293" s="104" t="s">
        <v>336</v>
      </c>
      <c r="E293" s="109">
        <f>E295+E294</f>
        <v>26119</v>
      </c>
      <c r="F293" s="109">
        <f>F295+F294</f>
        <v>26116.799999999999</v>
      </c>
      <c r="G293" s="110">
        <f>G295+G294</f>
        <v>26116.799999999999</v>
      </c>
      <c r="H293" s="110">
        <f>H295+H294</f>
        <v>0</v>
      </c>
      <c r="I293" s="105">
        <f t="shared" si="32"/>
        <v>99.991577012902482</v>
      </c>
    </row>
    <row r="294" spans="1:9" s="37" customFormat="1" ht="15.75" outlineLevel="2">
      <c r="A294" s="111" t="s">
        <v>204</v>
      </c>
      <c r="B294" s="104" t="s">
        <v>145</v>
      </c>
      <c r="C294" s="104" t="s">
        <v>381</v>
      </c>
      <c r="D294" s="104" t="s">
        <v>452</v>
      </c>
      <c r="E294" s="109">
        <v>165.2</v>
      </c>
      <c r="F294" s="109">
        <v>165.2</v>
      </c>
      <c r="G294" s="124">
        <v>165.2</v>
      </c>
      <c r="H294" s="124">
        <v>0</v>
      </c>
      <c r="I294" s="105">
        <f t="shared" si="32"/>
        <v>100</v>
      </c>
    </row>
    <row r="295" spans="1:9" s="37" customFormat="1" ht="15.75" outlineLevel="2">
      <c r="A295" s="111" t="s">
        <v>204</v>
      </c>
      <c r="B295" s="104" t="s">
        <v>145</v>
      </c>
      <c r="C295" s="104" t="s">
        <v>381</v>
      </c>
      <c r="D295" s="104" t="s">
        <v>337</v>
      </c>
      <c r="E295" s="109">
        <v>25953.8</v>
      </c>
      <c r="F295" s="109">
        <v>25951.599999999999</v>
      </c>
      <c r="G295" s="124">
        <v>25951.599999999999</v>
      </c>
      <c r="H295" s="124">
        <v>0</v>
      </c>
      <c r="I295" s="105">
        <f t="shared" si="32"/>
        <v>99.991523399271003</v>
      </c>
    </row>
    <row r="296" spans="1:9" s="3" customFormat="1" ht="47.25" outlineLevel="2">
      <c r="A296" s="111" t="s">
        <v>393</v>
      </c>
      <c r="B296" s="104" t="s">
        <v>145</v>
      </c>
      <c r="C296" s="104" t="s">
        <v>381</v>
      </c>
      <c r="D296" s="104" t="s">
        <v>255</v>
      </c>
      <c r="E296" s="109">
        <f t="shared" ref="E296:H297" si="38">E297</f>
        <v>13817.8</v>
      </c>
      <c r="F296" s="109">
        <f t="shared" si="38"/>
        <v>13817.099999999999</v>
      </c>
      <c r="G296" s="110">
        <f t="shared" si="38"/>
        <v>13817.099999999999</v>
      </c>
      <c r="H296" s="110">
        <f t="shared" si="38"/>
        <v>0</v>
      </c>
      <c r="I296" s="105">
        <f t="shared" si="32"/>
        <v>99.994934070546677</v>
      </c>
    </row>
    <row r="297" spans="1:9" s="3" customFormat="1" ht="64.150000000000006" customHeight="1" outlineLevel="2">
      <c r="A297" s="111" t="s">
        <v>406</v>
      </c>
      <c r="B297" s="104" t="s">
        <v>145</v>
      </c>
      <c r="C297" s="104" t="s">
        <v>381</v>
      </c>
      <c r="D297" s="104" t="s">
        <v>257</v>
      </c>
      <c r="E297" s="109">
        <f t="shared" si="38"/>
        <v>13817.8</v>
      </c>
      <c r="F297" s="109">
        <f t="shared" si="38"/>
        <v>13817.099999999999</v>
      </c>
      <c r="G297" s="110">
        <f t="shared" si="38"/>
        <v>13817.099999999999</v>
      </c>
      <c r="H297" s="110">
        <f t="shared" si="38"/>
        <v>0</v>
      </c>
      <c r="I297" s="105">
        <f t="shared" si="32"/>
        <v>99.994934070546677</v>
      </c>
    </row>
    <row r="298" spans="1:9" s="3" customFormat="1" ht="64.150000000000006" customHeight="1" outlineLevel="2">
      <c r="A298" s="111" t="s">
        <v>254</v>
      </c>
      <c r="B298" s="104" t="s">
        <v>145</v>
      </c>
      <c r="C298" s="104" t="s">
        <v>381</v>
      </c>
      <c r="D298" s="104" t="s">
        <v>256</v>
      </c>
      <c r="E298" s="109">
        <f>E299+E300</f>
        <v>13817.8</v>
      </c>
      <c r="F298" s="109">
        <f>F299+F300</f>
        <v>13817.099999999999</v>
      </c>
      <c r="G298" s="110">
        <f>G299+G300</f>
        <v>13817.099999999999</v>
      </c>
      <c r="H298" s="110">
        <f>H299+H300</f>
        <v>0</v>
      </c>
      <c r="I298" s="105">
        <f t="shared" si="32"/>
        <v>99.994934070546677</v>
      </c>
    </row>
    <row r="299" spans="1:9" s="37" customFormat="1" ht="15.75" outlineLevel="2">
      <c r="A299" s="111" t="s">
        <v>204</v>
      </c>
      <c r="B299" s="104" t="s">
        <v>145</v>
      </c>
      <c r="C299" s="104" t="s">
        <v>381</v>
      </c>
      <c r="D299" s="104" t="s">
        <v>453</v>
      </c>
      <c r="E299" s="109">
        <v>13.3</v>
      </c>
      <c r="F299" s="109">
        <v>13.3</v>
      </c>
      <c r="G299" s="124">
        <v>13.3</v>
      </c>
      <c r="H299" s="124">
        <v>0</v>
      </c>
      <c r="I299" s="105">
        <f t="shared" si="32"/>
        <v>100</v>
      </c>
    </row>
    <row r="300" spans="1:9" s="37" customFormat="1" ht="15.75" outlineLevel="2">
      <c r="A300" s="111" t="s">
        <v>204</v>
      </c>
      <c r="B300" s="104" t="s">
        <v>145</v>
      </c>
      <c r="C300" s="104" t="s">
        <v>381</v>
      </c>
      <c r="D300" s="104" t="s">
        <v>258</v>
      </c>
      <c r="E300" s="109">
        <v>13804.5</v>
      </c>
      <c r="F300" s="109">
        <v>13803.8</v>
      </c>
      <c r="G300" s="124">
        <v>13803.8</v>
      </c>
      <c r="H300" s="124">
        <v>0</v>
      </c>
      <c r="I300" s="105">
        <f t="shared" si="32"/>
        <v>99.994929189756959</v>
      </c>
    </row>
    <row r="301" spans="1:9" s="37" customFormat="1" ht="15.75" outlineLevel="2">
      <c r="A301" s="107" t="s">
        <v>478</v>
      </c>
      <c r="B301" s="103" t="s">
        <v>145</v>
      </c>
      <c r="C301" s="103" t="s">
        <v>42</v>
      </c>
      <c r="D301" s="103"/>
      <c r="E301" s="105">
        <f>E302</f>
        <v>230</v>
      </c>
      <c r="F301" s="105">
        <f>F302</f>
        <v>230</v>
      </c>
      <c r="G301" s="106">
        <f>G302</f>
        <v>230</v>
      </c>
      <c r="H301" s="106">
        <f>H302</f>
        <v>0</v>
      </c>
      <c r="I301" s="105">
        <f t="shared" si="32"/>
        <v>100</v>
      </c>
    </row>
    <row r="302" spans="1:9" s="3" customFormat="1" ht="31.5" outlineLevel="2">
      <c r="A302" s="111" t="s">
        <v>154</v>
      </c>
      <c r="B302" s="104" t="s">
        <v>145</v>
      </c>
      <c r="C302" s="104" t="s">
        <v>42</v>
      </c>
      <c r="D302" s="104" t="s">
        <v>199</v>
      </c>
      <c r="E302" s="109">
        <f>E303+E312+E321</f>
        <v>230</v>
      </c>
      <c r="F302" s="109">
        <f>F303+F312+F321</f>
        <v>230</v>
      </c>
      <c r="G302" s="110">
        <f>G303+G312+G321</f>
        <v>230</v>
      </c>
      <c r="H302" s="110">
        <f>H303+H312+H321</f>
        <v>0</v>
      </c>
      <c r="I302" s="105">
        <f t="shared" si="32"/>
        <v>100</v>
      </c>
    </row>
    <row r="303" spans="1:9" s="3" customFormat="1" ht="31.5" outlineLevel="2">
      <c r="A303" s="111" t="s">
        <v>288</v>
      </c>
      <c r="B303" s="104" t="s">
        <v>145</v>
      </c>
      <c r="C303" s="104" t="s">
        <v>42</v>
      </c>
      <c r="D303" s="104" t="s">
        <v>289</v>
      </c>
      <c r="E303" s="109">
        <f>E304+E306+E308+E310</f>
        <v>100</v>
      </c>
      <c r="F303" s="109">
        <f>F304+F306+F308+F310</f>
        <v>100</v>
      </c>
      <c r="G303" s="110">
        <f>G304+G306+G308+G310</f>
        <v>100</v>
      </c>
      <c r="H303" s="110">
        <f>H304+H306+H308+H310</f>
        <v>0</v>
      </c>
      <c r="I303" s="105">
        <f t="shared" si="32"/>
        <v>100</v>
      </c>
    </row>
    <row r="304" spans="1:9" s="3" customFormat="1" ht="63" customHeight="1" outlineLevel="2">
      <c r="A304" s="111" t="s">
        <v>486</v>
      </c>
      <c r="B304" s="104" t="s">
        <v>145</v>
      </c>
      <c r="C304" s="104" t="s">
        <v>42</v>
      </c>
      <c r="D304" s="104" t="s">
        <v>290</v>
      </c>
      <c r="E304" s="109">
        <f>E305</f>
        <v>20</v>
      </c>
      <c r="F304" s="109">
        <f>F305</f>
        <v>20</v>
      </c>
      <c r="G304" s="110">
        <f>G305</f>
        <v>20</v>
      </c>
      <c r="H304" s="110">
        <f>H305</f>
        <v>0</v>
      </c>
      <c r="I304" s="105">
        <f t="shared" si="32"/>
        <v>100</v>
      </c>
    </row>
    <row r="305" spans="1:9" s="3" customFormat="1" ht="15.75" outlineLevel="2">
      <c r="A305" s="111" t="s">
        <v>204</v>
      </c>
      <c r="B305" s="104" t="s">
        <v>145</v>
      </c>
      <c r="C305" s="104" t="s">
        <v>42</v>
      </c>
      <c r="D305" s="104" t="s">
        <v>291</v>
      </c>
      <c r="E305" s="109">
        <v>20</v>
      </c>
      <c r="F305" s="109">
        <v>20</v>
      </c>
      <c r="G305" s="113">
        <v>20</v>
      </c>
      <c r="H305" s="113">
        <v>0</v>
      </c>
      <c r="I305" s="105">
        <f t="shared" si="32"/>
        <v>100</v>
      </c>
    </row>
    <row r="306" spans="1:9" s="3" customFormat="1" ht="63" customHeight="1" outlineLevel="3">
      <c r="A306" s="111" t="s">
        <v>292</v>
      </c>
      <c r="B306" s="104" t="s">
        <v>145</v>
      </c>
      <c r="C306" s="104" t="s">
        <v>42</v>
      </c>
      <c r="D306" s="104" t="s">
        <v>293</v>
      </c>
      <c r="E306" s="109">
        <f>E307</f>
        <v>15</v>
      </c>
      <c r="F306" s="109">
        <f>F307</f>
        <v>15</v>
      </c>
      <c r="G306" s="110">
        <f>G307</f>
        <v>15</v>
      </c>
      <c r="H306" s="110">
        <f>H307</f>
        <v>0</v>
      </c>
      <c r="I306" s="105">
        <f t="shared" si="32"/>
        <v>100</v>
      </c>
    </row>
    <row r="307" spans="1:9" s="3" customFormat="1" ht="15.75" outlineLevel="2">
      <c r="A307" s="111" t="s">
        <v>204</v>
      </c>
      <c r="B307" s="104" t="s">
        <v>145</v>
      </c>
      <c r="C307" s="104" t="s">
        <v>42</v>
      </c>
      <c r="D307" s="104" t="s">
        <v>294</v>
      </c>
      <c r="E307" s="109">
        <v>15</v>
      </c>
      <c r="F307" s="109">
        <v>15</v>
      </c>
      <c r="G307" s="113">
        <v>15</v>
      </c>
      <c r="H307" s="113">
        <v>0</v>
      </c>
      <c r="I307" s="105">
        <f t="shared" si="32"/>
        <v>100</v>
      </c>
    </row>
    <row r="308" spans="1:9" s="3" customFormat="1" ht="94.5" outlineLevel="2">
      <c r="A308" s="111" t="s">
        <v>295</v>
      </c>
      <c r="B308" s="104" t="s">
        <v>145</v>
      </c>
      <c r="C308" s="104" t="s">
        <v>42</v>
      </c>
      <c r="D308" s="104" t="s">
        <v>296</v>
      </c>
      <c r="E308" s="109">
        <f>E309</f>
        <v>50</v>
      </c>
      <c r="F308" s="109">
        <f>F309</f>
        <v>50</v>
      </c>
      <c r="G308" s="110">
        <f>G309</f>
        <v>50</v>
      </c>
      <c r="H308" s="110">
        <f>H309</f>
        <v>0</v>
      </c>
      <c r="I308" s="105">
        <f t="shared" si="32"/>
        <v>100</v>
      </c>
    </row>
    <row r="309" spans="1:9" s="3" customFormat="1" ht="15.75" outlineLevel="2">
      <c r="A309" s="111" t="s">
        <v>204</v>
      </c>
      <c r="B309" s="104" t="s">
        <v>145</v>
      </c>
      <c r="C309" s="104" t="s">
        <v>42</v>
      </c>
      <c r="D309" s="104" t="s">
        <v>297</v>
      </c>
      <c r="E309" s="109">
        <v>50</v>
      </c>
      <c r="F309" s="109">
        <v>50</v>
      </c>
      <c r="G309" s="113">
        <v>50</v>
      </c>
      <c r="H309" s="113">
        <v>0</v>
      </c>
      <c r="I309" s="105">
        <f t="shared" si="32"/>
        <v>100</v>
      </c>
    </row>
    <row r="310" spans="1:9" s="3" customFormat="1" ht="49.15" customHeight="1" outlineLevel="2">
      <c r="A310" s="111" t="s">
        <v>298</v>
      </c>
      <c r="B310" s="104" t="s">
        <v>145</v>
      </c>
      <c r="C310" s="104" t="s">
        <v>42</v>
      </c>
      <c r="D310" s="104" t="s">
        <v>299</v>
      </c>
      <c r="E310" s="109">
        <f>E311</f>
        <v>15</v>
      </c>
      <c r="F310" s="109">
        <f>F311</f>
        <v>15</v>
      </c>
      <c r="G310" s="110">
        <f>G311</f>
        <v>15</v>
      </c>
      <c r="H310" s="110">
        <f>H311</f>
        <v>0</v>
      </c>
      <c r="I310" s="105">
        <f t="shared" si="32"/>
        <v>100</v>
      </c>
    </row>
    <row r="311" spans="1:9" s="3" customFormat="1" ht="15.75" outlineLevel="2">
      <c r="A311" s="111" t="s">
        <v>204</v>
      </c>
      <c r="B311" s="104" t="s">
        <v>145</v>
      </c>
      <c r="C311" s="104" t="s">
        <v>42</v>
      </c>
      <c r="D311" s="104" t="s">
        <v>300</v>
      </c>
      <c r="E311" s="109">
        <v>15</v>
      </c>
      <c r="F311" s="109">
        <v>15</v>
      </c>
      <c r="G311" s="113">
        <v>15</v>
      </c>
      <c r="H311" s="113">
        <v>0</v>
      </c>
      <c r="I311" s="105">
        <f t="shared" si="32"/>
        <v>100</v>
      </c>
    </row>
    <row r="312" spans="1:9" s="3" customFormat="1" ht="36.6" customHeight="1" outlineLevel="2">
      <c r="A312" s="111" t="s">
        <v>286</v>
      </c>
      <c r="B312" s="104" t="s">
        <v>145</v>
      </c>
      <c r="C312" s="104" t="s">
        <v>42</v>
      </c>
      <c r="D312" s="104" t="s">
        <v>302</v>
      </c>
      <c r="E312" s="109">
        <f>E313+E315+E317+E319</f>
        <v>100</v>
      </c>
      <c r="F312" s="109">
        <f>F313+F315+F317+F319</f>
        <v>100</v>
      </c>
      <c r="G312" s="110">
        <f>G313+G315+G317+G319</f>
        <v>100</v>
      </c>
      <c r="H312" s="110">
        <f>H313+H315+H317+H319</f>
        <v>0</v>
      </c>
      <c r="I312" s="105">
        <f t="shared" si="32"/>
        <v>100</v>
      </c>
    </row>
    <row r="313" spans="1:9" s="3" customFormat="1" ht="63" outlineLevel="2">
      <c r="A313" s="111" t="s">
        <v>301</v>
      </c>
      <c r="B313" s="104" t="s">
        <v>145</v>
      </c>
      <c r="C313" s="104" t="s">
        <v>42</v>
      </c>
      <c r="D313" s="104" t="s">
        <v>303</v>
      </c>
      <c r="E313" s="109">
        <f>E314</f>
        <v>50</v>
      </c>
      <c r="F313" s="109">
        <f>F314</f>
        <v>50</v>
      </c>
      <c r="G313" s="110">
        <f>G314</f>
        <v>50</v>
      </c>
      <c r="H313" s="110">
        <f>H314</f>
        <v>0</v>
      </c>
      <c r="I313" s="105">
        <f t="shared" si="32"/>
        <v>100</v>
      </c>
    </row>
    <row r="314" spans="1:9" s="3" customFormat="1" ht="15.75" outlineLevel="2">
      <c r="A314" s="111" t="s">
        <v>204</v>
      </c>
      <c r="B314" s="104" t="s">
        <v>145</v>
      </c>
      <c r="C314" s="104" t="s">
        <v>42</v>
      </c>
      <c r="D314" s="104" t="s">
        <v>304</v>
      </c>
      <c r="E314" s="109">
        <v>50</v>
      </c>
      <c r="F314" s="109">
        <v>50</v>
      </c>
      <c r="G314" s="113">
        <v>50</v>
      </c>
      <c r="H314" s="113">
        <v>0</v>
      </c>
      <c r="I314" s="105">
        <f t="shared" si="32"/>
        <v>100</v>
      </c>
    </row>
    <row r="315" spans="1:9" s="3" customFormat="1" ht="65.45" customHeight="1" outlineLevel="2">
      <c r="A315" s="111" t="s">
        <v>305</v>
      </c>
      <c r="B315" s="104" t="s">
        <v>145</v>
      </c>
      <c r="C315" s="104" t="s">
        <v>42</v>
      </c>
      <c r="D315" s="104" t="s">
        <v>306</v>
      </c>
      <c r="E315" s="109">
        <f>E316</f>
        <v>10</v>
      </c>
      <c r="F315" s="109">
        <f>F316</f>
        <v>10</v>
      </c>
      <c r="G315" s="110">
        <f>G316</f>
        <v>10</v>
      </c>
      <c r="H315" s="110">
        <f>H316</f>
        <v>0</v>
      </c>
      <c r="I315" s="105">
        <f t="shared" si="32"/>
        <v>100</v>
      </c>
    </row>
    <row r="316" spans="1:9" s="3" customFormat="1" ht="15.75" outlineLevel="2">
      <c r="A316" s="111" t="s">
        <v>204</v>
      </c>
      <c r="B316" s="104" t="s">
        <v>145</v>
      </c>
      <c r="C316" s="104" t="s">
        <v>42</v>
      </c>
      <c r="D316" s="104" t="s">
        <v>307</v>
      </c>
      <c r="E316" s="109">
        <v>10</v>
      </c>
      <c r="F316" s="109">
        <v>10</v>
      </c>
      <c r="G316" s="113">
        <v>10</v>
      </c>
      <c r="H316" s="113">
        <v>0</v>
      </c>
      <c r="I316" s="105">
        <f t="shared" si="32"/>
        <v>100</v>
      </c>
    </row>
    <row r="317" spans="1:9" s="3" customFormat="1" ht="47.25" outlineLevel="2">
      <c r="A317" s="111" t="s">
        <v>310</v>
      </c>
      <c r="B317" s="104" t="s">
        <v>145</v>
      </c>
      <c r="C317" s="104" t="s">
        <v>42</v>
      </c>
      <c r="D317" s="104" t="s">
        <v>308</v>
      </c>
      <c r="E317" s="109">
        <f>E318</f>
        <v>15</v>
      </c>
      <c r="F317" s="109">
        <f>F318</f>
        <v>15</v>
      </c>
      <c r="G317" s="110">
        <f>G318</f>
        <v>15</v>
      </c>
      <c r="H317" s="110">
        <f>H318</f>
        <v>0</v>
      </c>
      <c r="I317" s="105">
        <f t="shared" si="32"/>
        <v>100</v>
      </c>
    </row>
    <row r="318" spans="1:9" s="3" customFormat="1" ht="15.75" outlineLevel="2">
      <c r="A318" s="111" t="s">
        <v>204</v>
      </c>
      <c r="B318" s="104" t="s">
        <v>145</v>
      </c>
      <c r="C318" s="104" t="s">
        <v>42</v>
      </c>
      <c r="D318" s="104" t="s">
        <v>309</v>
      </c>
      <c r="E318" s="109">
        <v>15</v>
      </c>
      <c r="F318" s="109">
        <v>15</v>
      </c>
      <c r="G318" s="113">
        <v>15</v>
      </c>
      <c r="H318" s="113">
        <v>0</v>
      </c>
      <c r="I318" s="105">
        <f t="shared" si="32"/>
        <v>100</v>
      </c>
    </row>
    <row r="319" spans="1:9" s="3" customFormat="1" ht="63" outlineLevel="2">
      <c r="A319" s="111" t="s">
        <v>487</v>
      </c>
      <c r="B319" s="104" t="s">
        <v>145</v>
      </c>
      <c r="C319" s="104" t="s">
        <v>42</v>
      </c>
      <c r="D319" s="104" t="s">
        <v>311</v>
      </c>
      <c r="E319" s="109">
        <f>E320</f>
        <v>25</v>
      </c>
      <c r="F319" s="109">
        <f>F320</f>
        <v>25</v>
      </c>
      <c r="G319" s="109">
        <f>G320</f>
        <v>25</v>
      </c>
      <c r="H319" s="109">
        <f>H320</f>
        <v>0</v>
      </c>
      <c r="I319" s="105">
        <f t="shared" si="32"/>
        <v>100</v>
      </c>
    </row>
    <row r="320" spans="1:9" s="3" customFormat="1" ht="15.75" outlineLevel="2">
      <c r="A320" s="111" t="s">
        <v>204</v>
      </c>
      <c r="B320" s="104" t="s">
        <v>145</v>
      </c>
      <c r="C320" s="104" t="s">
        <v>42</v>
      </c>
      <c r="D320" s="104" t="s">
        <v>312</v>
      </c>
      <c r="E320" s="109">
        <v>25</v>
      </c>
      <c r="F320" s="109">
        <v>25</v>
      </c>
      <c r="G320" s="113">
        <v>25</v>
      </c>
      <c r="H320" s="113">
        <v>0</v>
      </c>
      <c r="I320" s="105">
        <f t="shared" si="32"/>
        <v>100</v>
      </c>
    </row>
    <row r="321" spans="1:9" s="3" customFormat="1" ht="47.25" outlineLevel="2">
      <c r="A321" s="111" t="s">
        <v>287</v>
      </c>
      <c r="B321" s="104" t="s">
        <v>145</v>
      </c>
      <c r="C321" s="104" t="s">
        <v>42</v>
      </c>
      <c r="D321" s="104" t="s">
        <v>313</v>
      </c>
      <c r="E321" s="109">
        <f>E324+E322</f>
        <v>30</v>
      </c>
      <c r="F321" s="109">
        <f>F324+F322</f>
        <v>30</v>
      </c>
      <c r="G321" s="110">
        <f>G324+G322</f>
        <v>30</v>
      </c>
      <c r="H321" s="110">
        <f>H324+H322</f>
        <v>0</v>
      </c>
      <c r="I321" s="105">
        <f t="shared" si="32"/>
        <v>100</v>
      </c>
    </row>
    <row r="322" spans="1:9" s="3" customFormat="1" ht="36" customHeight="1" outlineLevel="2">
      <c r="A322" s="120" t="s">
        <v>318</v>
      </c>
      <c r="B322" s="104" t="s">
        <v>145</v>
      </c>
      <c r="C322" s="104" t="s">
        <v>42</v>
      </c>
      <c r="D322" s="104" t="s">
        <v>314</v>
      </c>
      <c r="E322" s="109">
        <f>E323</f>
        <v>24</v>
      </c>
      <c r="F322" s="109">
        <f>F323</f>
        <v>24</v>
      </c>
      <c r="G322" s="110">
        <f>G323</f>
        <v>24</v>
      </c>
      <c r="H322" s="110">
        <f>H323</f>
        <v>0</v>
      </c>
      <c r="I322" s="105">
        <f t="shared" si="32"/>
        <v>100</v>
      </c>
    </row>
    <row r="323" spans="1:9" s="3" customFormat="1" ht="15.75" outlineLevel="2">
      <c r="A323" s="111" t="s">
        <v>204</v>
      </c>
      <c r="B323" s="104" t="s">
        <v>145</v>
      </c>
      <c r="C323" s="104" t="s">
        <v>42</v>
      </c>
      <c r="D323" s="104" t="s">
        <v>315</v>
      </c>
      <c r="E323" s="109">
        <v>24</v>
      </c>
      <c r="F323" s="109">
        <v>24</v>
      </c>
      <c r="G323" s="113">
        <v>24</v>
      </c>
      <c r="H323" s="113">
        <v>0</v>
      </c>
      <c r="I323" s="105">
        <f t="shared" si="32"/>
        <v>100</v>
      </c>
    </row>
    <row r="324" spans="1:9" s="3" customFormat="1" ht="51" customHeight="1" outlineLevel="2">
      <c r="A324" s="111" t="s">
        <v>319</v>
      </c>
      <c r="B324" s="104" t="s">
        <v>145</v>
      </c>
      <c r="C324" s="104" t="s">
        <v>42</v>
      </c>
      <c r="D324" s="104" t="s">
        <v>316</v>
      </c>
      <c r="E324" s="109">
        <f>E325</f>
        <v>6</v>
      </c>
      <c r="F324" s="109">
        <f>F325</f>
        <v>6</v>
      </c>
      <c r="G324" s="110">
        <f>G325</f>
        <v>6</v>
      </c>
      <c r="H324" s="110">
        <f>H325</f>
        <v>0</v>
      </c>
      <c r="I324" s="105">
        <f t="shared" si="32"/>
        <v>100</v>
      </c>
    </row>
    <row r="325" spans="1:9" s="3" customFormat="1" ht="15.75" outlineLevel="2">
      <c r="A325" s="111" t="s">
        <v>204</v>
      </c>
      <c r="B325" s="104" t="s">
        <v>145</v>
      </c>
      <c r="C325" s="104" t="s">
        <v>42</v>
      </c>
      <c r="D325" s="104" t="s">
        <v>317</v>
      </c>
      <c r="E325" s="109">
        <v>6</v>
      </c>
      <c r="F325" s="109">
        <v>6</v>
      </c>
      <c r="G325" s="113">
        <v>6</v>
      </c>
      <c r="H325" s="113">
        <v>0</v>
      </c>
      <c r="I325" s="105">
        <f t="shared" si="32"/>
        <v>100</v>
      </c>
    </row>
    <row r="326" spans="1:9" s="3" customFormat="1" ht="15.75" outlineLevel="2">
      <c r="A326" s="107" t="s">
        <v>143</v>
      </c>
      <c r="B326" s="103" t="s">
        <v>145</v>
      </c>
      <c r="C326" s="103" t="s">
        <v>44</v>
      </c>
      <c r="D326" s="103"/>
      <c r="E326" s="105">
        <f>E327+E353</f>
        <v>36625.800000000003</v>
      </c>
      <c r="F326" s="105">
        <f>F327+F353</f>
        <v>36437.9</v>
      </c>
      <c r="G326" s="106">
        <f>G327+G353</f>
        <v>31097.4</v>
      </c>
      <c r="H326" s="106">
        <f>H327+H353</f>
        <v>5340.5</v>
      </c>
      <c r="I326" s="105">
        <f t="shared" si="32"/>
        <v>99.486973663373902</v>
      </c>
    </row>
    <row r="327" spans="1:9" s="3" customFormat="1" ht="15.75" outlineLevel="2">
      <c r="A327" s="102" t="s">
        <v>75</v>
      </c>
      <c r="B327" s="103" t="s">
        <v>145</v>
      </c>
      <c r="C327" s="103" t="s">
        <v>45</v>
      </c>
      <c r="D327" s="103"/>
      <c r="E327" s="105">
        <f>E328+E331</f>
        <v>28622.799999999999</v>
      </c>
      <c r="F327" s="105">
        <f>F328+F331</f>
        <v>28471.800000000003</v>
      </c>
      <c r="G327" s="106">
        <f>G328+G331</f>
        <v>23131.300000000003</v>
      </c>
      <c r="H327" s="106">
        <f>H328+H331</f>
        <v>5340.5</v>
      </c>
      <c r="I327" s="105">
        <f t="shared" ref="I327:I390" si="39">F327/E327*100</f>
        <v>99.47244853752953</v>
      </c>
    </row>
    <row r="328" spans="1:9" s="3" customFormat="1" ht="15.75" outlineLevel="2">
      <c r="A328" s="136" t="s">
        <v>150</v>
      </c>
      <c r="B328" s="104" t="s">
        <v>145</v>
      </c>
      <c r="C328" s="104" t="s">
        <v>45</v>
      </c>
      <c r="D328" s="104" t="s">
        <v>206</v>
      </c>
      <c r="E328" s="109">
        <f>E329+E330</f>
        <v>577.70000000000005</v>
      </c>
      <c r="F328" s="109">
        <f>F329+F330</f>
        <v>576.4</v>
      </c>
      <c r="G328" s="110">
        <f>G329+G330</f>
        <v>127.4</v>
      </c>
      <c r="H328" s="110">
        <f>H329+H330</f>
        <v>449</v>
      </c>
      <c r="I328" s="105">
        <f t="shared" si="39"/>
        <v>99.774969707460599</v>
      </c>
    </row>
    <row r="329" spans="1:9" s="3" customFormat="1" ht="64.900000000000006" customHeight="1" outlineLevel="2">
      <c r="A329" s="111" t="s">
        <v>368</v>
      </c>
      <c r="B329" s="104" t="s">
        <v>145</v>
      </c>
      <c r="C329" s="104" t="s">
        <v>45</v>
      </c>
      <c r="D329" s="104" t="s">
        <v>208</v>
      </c>
      <c r="E329" s="109">
        <v>450</v>
      </c>
      <c r="F329" s="109">
        <v>449</v>
      </c>
      <c r="G329" s="113">
        <v>0</v>
      </c>
      <c r="H329" s="113">
        <v>449</v>
      </c>
      <c r="I329" s="105">
        <f t="shared" si="39"/>
        <v>99.777777777777771</v>
      </c>
    </row>
    <row r="330" spans="1:9" s="3" customFormat="1" ht="48" customHeight="1" outlineLevel="2">
      <c r="A330" s="108" t="s">
        <v>207</v>
      </c>
      <c r="B330" s="104" t="s">
        <v>145</v>
      </c>
      <c r="C330" s="104" t="s">
        <v>45</v>
      </c>
      <c r="D330" s="104" t="s">
        <v>209</v>
      </c>
      <c r="E330" s="109">
        <v>127.7</v>
      </c>
      <c r="F330" s="109">
        <v>127.4</v>
      </c>
      <c r="G330" s="113">
        <v>127.4</v>
      </c>
      <c r="H330" s="113">
        <v>0</v>
      </c>
      <c r="I330" s="105">
        <f t="shared" si="39"/>
        <v>99.765074393108861</v>
      </c>
    </row>
    <row r="331" spans="1:9" s="3" customFormat="1" ht="39" customHeight="1" outlineLevel="2">
      <c r="A331" s="111" t="s">
        <v>403</v>
      </c>
      <c r="B331" s="104" t="s">
        <v>145</v>
      </c>
      <c r="C331" s="104" t="s">
        <v>45</v>
      </c>
      <c r="D331" s="104" t="s">
        <v>334</v>
      </c>
      <c r="E331" s="109">
        <f>E337+E342+E346+E350+E332+E334</f>
        <v>28045.1</v>
      </c>
      <c r="F331" s="109">
        <f>F337+F342+F346+F350+F332+F334</f>
        <v>27895.4</v>
      </c>
      <c r="G331" s="110">
        <f>G337+G342+G346+G350+G332+G334</f>
        <v>23003.9</v>
      </c>
      <c r="H331" s="110">
        <f>H337+H342+H346+H350+H332+H334</f>
        <v>4891.5</v>
      </c>
      <c r="I331" s="105">
        <f t="shared" si="39"/>
        <v>99.466216914897799</v>
      </c>
    </row>
    <row r="332" spans="1:9" s="6" customFormat="1" ht="85.9" customHeight="1" outlineLevel="2">
      <c r="A332" s="111" t="s">
        <v>338</v>
      </c>
      <c r="B332" s="104" t="s">
        <v>145</v>
      </c>
      <c r="C332" s="104" t="s">
        <v>45</v>
      </c>
      <c r="D332" s="104" t="s">
        <v>339</v>
      </c>
      <c r="E332" s="109">
        <f>E333</f>
        <v>181.3</v>
      </c>
      <c r="F332" s="109">
        <f>F333</f>
        <v>181.3</v>
      </c>
      <c r="G332" s="110">
        <f>G333</f>
        <v>18.100000000000001</v>
      </c>
      <c r="H332" s="110">
        <f>H333</f>
        <v>163.19999999999999</v>
      </c>
      <c r="I332" s="105">
        <f t="shared" si="39"/>
        <v>100</v>
      </c>
    </row>
    <row r="333" spans="1:9" s="3" customFormat="1" ht="15.75" outlineLevel="2">
      <c r="A333" s="111" t="s">
        <v>204</v>
      </c>
      <c r="B333" s="104" t="s">
        <v>145</v>
      </c>
      <c r="C333" s="104" t="s">
        <v>45</v>
      </c>
      <c r="D333" s="104" t="s">
        <v>454</v>
      </c>
      <c r="E333" s="109">
        <v>181.3</v>
      </c>
      <c r="F333" s="109">
        <v>181.3</v>
      </c>
      <c r="G333" s="113">
        <v>18.100000000000001</v>
      </c>
      <c r="H333" s="113">
        <v>163.19999999999999</v>
      </c>
      <c r="I333" s="105">
        <f t="shared" si="39"/>
        <v>100</v>
      </c>
    </row>
    <row r="334" spans="1:9" s="3" customFormat="1" ht="33.6" customHeight="1" outlineLevel="3">
      <c r="A334" s="111" t="s">
        <v>340</v>
      </c>
      <c r="B334" s="104" t="s">
        <v>145</v>
      </c>
      <c r="C334" s="104" t="s">
        <v>45</v>
      </c>
      <c r="D334" s="104" t="s">
        <v>341</v>
      </c>
      <c r="E334" s="109">
        <f>E335+E336</f>
        <v>27.1</v>
      </c>
      <c r="F334" s="109">
        <f>F335+F336</f>
        <v>27</v>
      </c>
      <c r="G334" s="110">
        <f>G335+G336</f>
        <v>9.9</v>
      </c>
      <c r="H334" s="110">
        <f>H335+H336</f>
        <v>17.100000000000001</v>
      </c>
      <c r="I334" s="105">
        <f t="shared" si="39"/>
        <v>99.630996309963095</v>
      </c>
    </row>
    <row r="335" spans="1:9" s="3" customFormat="1" ht="15.75" outlineLevel="3">
      <c r="A335" s="111" t="s">
        <v>204</v>
      </c>
      <c r="B335" s="104" t="s">
        <v>145</v>
      </c>
      <c r="C335" s="104" t="s">
        <v>45</v>
      </c>
      <c r="D335" s="104" t="s">
        <v>407</v>
      </c>
      <c r="E335" s="109">
        <v>17.100000000000001</v>
      </c>
      <c r="F335" s="109">
        <v>17.100000000000001</v>
      </c>
      <c r="G335" s="113">
        <v>0</v>
      </c>
      <c r="H335" s="113">
        <v>17.100000000000001</v>
      </c>
      <c r="I335" s="105">
        <f t="shared" si="39"/>
        <v>100</v>
      </c>
    </row>
    <row r="336" spans="1:9" s="37" customFormat="1" ht="15.75" outlineLevel="3">
      <c r="A336" s="111" t="s">
        <v>204</v>
      </c>
      <c r="B336" s="104" t="s">
        <v>145</v>
      </c>
      <c r="C336" s="104" t="s">
        <v>45</v>
      </c>
      <c r="D336" s="104" t="s">
        <v>342</v>
      </c>
      <c r="E336" s="109">
        <v>10</v>
      </c>
      <c r="F336" s="109">
        <v>9.9</v>
      </c>
      <c r="G336" s="124">
        <v>9.9</v>
      </c>
      <c r="H336" s="124">
        <v>0</v>
      </c>
      <c r="I336" s="105">
        <f t="shared" si="39"/>
        <v>99</v>
      </c>
    </row>
    <row r="337" spans="1:9" s="6" customFormat="1" ht="31.5" outlineLevel="2">
      <c r="A337" s="135" t="s">
        <v>19</v>
      </c>
      <c r="B337" s="104" t="s">
        <v>145</v>
      </c>
      <c r="C337" s="104" t="s">
        <v>45</v>
      </c>
      <c r="D337" s="104" t="s">
        <v>343</v>
      </c>
      <c r="E337" s="109">
        <f>E338</f>
        <v>19939.8</v>
      </c>
      <c r="F337" s="109">
        <f>F338</f>
        <v>19936.2</v>
      </c>
      <c r="G337" s="110">
        <f>G338</f>
        <v>15225</v>
      </c>
      <c r="H337" s="110">
        <f>H338</f>
        <v>4711.2</v>
      </c>
      <c r="I337" s="105">
        <f t="shared" si="39"/>
        <v>99.98194565642585</v>
      </c>
    </row>
    <row r="338" spans="1:9" s="3" customFormat="1" ht="38.25" customHeight="1" outlineLevel="3">
      <c r="A338" s="111" t="s">
        <v>0</v>
      </c>
      <c r="B338" s="104" t="s">
        <v>145</v>
      </c>
      <c r="C338" s="104" t="s">
        <v>45</v>
      </c>
      <c r="D338" s="104" t="s">
        <v>1</v>
      </c>
      <c r="E338" s="109">
        <f>E341+E339+E340</f>
        <v>19939.8</v>
      </c>
      <c r="F338" s="109">
        <f>F341+F339+F340</f>
        <v>19936.2</v>
      </c>
      <c r="G338" s="110">
        <f>G341+G339+G340</f>
        <v>15225</v>
      </c>
      <c r="H338" s="110">
        <f>H341+H339+H340</f>
        <v>4711.2</v>
      </c>
      <c r="I338" s="105">
        <f t="shared" si="39"/>
        <v>99.98194565642585</v>
      </c>
    </row>
    <row r="339" spans="1:9" s="6" customFormat="1" ht="15.75" outlineLevel="3">
      <c r="A339" s="111" t="s">
        <v>204</v>
      </c>
      <c r="B339" s="104" t="s">
        <v>145</v>
      </c>
      <c r="C339" s="104" t="s">
        <v>45</v>
      </c>
      <c r="D339" s="104" t="s">
        <v>455</v>
      </c>
      <c r="E339" s="109">
        <v>4711.2</v>
      </c>
      <c r="F339" s="109">
        <v>4711.2</v>
      </c>
      <c r="G339" s="113">
        <v>0</v>
      </c>
      <c r="H339" s="113">
        <v>4711.2</v>
      </c>
      <c r="I339" s="105">
        <f t="shared" si="39"/>
        <v>100</v>
      </c>
    </row>
    <row r="340" spans="1:9" s="6" customFormat="1" ht="15.75" outlineLevel="3">
      <c r="A340" s="111" t="s">
        <v>204</v>
      </c>
      <c r="B340" s="104" t="s">
        <v>145</v>
      </c>
      <c r="C340" s="104" t="s">
        <v>45</v>
      </c>
      <c r="D340" s="104" t="s">
        <v>456</v>
      </c>
      <c r="E340" s="109">
        <v>107.5</v>
      </c>
      <c r="F340" s="109">
        <v>107.5</v>
      </c>
      <c r="G340" s="109">
        <v>107.5</v>
      </c>
      <c r="H340" s="113">
        <v>0</v>
      </c>
      <c r="I340" s="105">
        <f t="shared" si="39"/>
        <v>100</v>
      </c>
    </row>
    <row r="341" spans="1:9" s="3" customFormat="1" ht="15.75" outlineLevel="3">
      <c r="A341" s="111" t="s">
        <v>204</v>
      </c>
      <c r="B341" s="104" t="s">
        <v>145</v>
      </c>
      <c r="C341" s="104" t="s">
        <v>45</v>
      </c>
      <c r="D341" s="104" t="s">
        <v>2</v>
      </c>
      <c r="E341" s="109">
        <v>15121.1</v>
      </c>
      <c r="F341" s="109">
        <v>15117.5</v>
      </c>
      <c r="G341" s="109">
        <v>15117.5</v>
      </c>
      <c r="H341" s="113">
        <v>0</v>
      </c>
      <c r="I341" s="105">
        <f t="shared" si="39"/>
        <v>99.976192208238814</v>
      </c>
    </row>
    <row r="342" spans="1:9" s="3" customFormat="1" ht="31.5" outlineLevel="3">
      <c r="A342" s="111" t="s">
        <v>20</v>
      </c>
      <c r="B342" s="104" t="s">
        <v>145</v>
      </c>
      <c r="C342" s="104" t="s">
        <v>45</v>
      </c>
      <c r="D342" s="104" t="s">
        <v>11</v>
      </c>
      <c r="E342" s="109">
        <f>E343</f>
        <v>3169</v>
      </c>
      <c r="F342" s="109">
        <f>F343</f>
        <v>3139.2</v>
      </c>
      <c r="G342" s="109">
        <f>G343</f>
        <v>3139.2</v>
      </c>
      <c r="H342" s="109">
        <f>H343</f>
        <v>0</v>
      </c>
      <c r="I342" s="105">
        <f t="shared" si="39"/>
        <v>99.059640265067841</v>
      </c>
    </row>
    <row r="343" spans="1:9" s="3" customFormat="1" ht="31.5" outlineLevel="3">
      <c r="A343" s="111" t="s">
        <v>3</v>
      </c>
      <c r="B343" s="104" t="s">
        <v>145</v>
      </c>
      <c r="C343" s="104" t="s">
        <v>45</v>
      </c>
      <c r="D343" s="104" t="s">
        <v>5</v>
      </c>
      <c r="E343" s="109">
        <f>E345+E344</f>
        <v>3169</v>
      </c>
      <c r="F343" s="109">
        <f>F345+F344</f>
        <v>3139.2</v>
      </c>
      <c r="G343" s="110">
        <f>G345+G344</f>
        <v>3139.2</v>
      </c>
      <c r="H343" s="110">
        <f>H345+H344</f>
        <v>0</v>
      </c>
      <c r="I343" s="105">
        <f t="shared" si="39"/>
        <v>99.059640265067841</v>
      </c>
    </row>
    <row r="344" spans="1:9" s="6" customFormat="1" ht="15.75" outlineLevel="2">
      <c r="A344" s="111" t="s">
        <v>204</v>
      </c>
      <c r="B344" s="104" t="s">
        <v>145</v>
      </c>
      <c r="C344" s="104" t="s">
        <v>45</v>
      </c>
      <c r="D344" s="104" t="s">
        <v>457</v>
      </c>
      <c r="E344" s="109">
        <v>33.1</v>
      </c>
      <c r="F344" s="109">
        <v>33.1</v>
      </c>
      <c r="G344" s="109">
        <v>33.1</v>
      </c>
      <c r="H344" s="113">
        <v>0</v>
      </c>
      <c r="I344" s="105">
        <f t="shared" si="39"/>
        <v>100</v>
      </c>
    </row>
    <row r="345" spans="1:9" s="3" customFormat="1" ht="15.75" outlineLevel="2">
      <c r="A345" s="111" t="s">
        <v>204</v>
      </c>
      <c r="B345" s="104" t="s">
        <v>145</v>
      </c>
      <c r="C345" s="104" t="s">
        <v>45</v>
      </c>
      <c r="D345" s="104" t="s">
        <v>4</v>
      </c>
      <c r="E345" s="109">
        <v>3135.9</v>
      </c>
      <c r="F345" s="109">
        <v>3106.1</v>
      </c>
      <c r="G345" s="109">
        <v>3106.1</v>
      </c>
      <c r="H345" s="113">
        <v>0</v>
      </c>
      <c r="I345" s="105">
        <f t="shared" si="39"/>
        <v>99.049714595490926</v>
      </c>
    </row>
    <row r="346" spans="1:9" s="3" customFormat="1" ht="31.5" outlineLevel="3">
      <c r="A346" s="111" t="s">
        <v>21</v>
      </c>
      <c r="B346" s="104" t="s">
        <v>145</v>
      </c>
      <c r="C346" s="104" t="s">
        <v>45</v>
      </c>
      <c r="D346" s="104" t="s">
        <v>6</v>
      </c>
      <c r="E346" s="109">
        <f>E347</f>
        <v>3574</v>
      </c>
      <c r="F346" s="109">
        <f>F347</f>
        <v>3465</v>
      </c>
      <c r="G346" s="110">
        <f>G347</f>
        <v>3465</v>
      </c>
      <c r="H346" s="110">
        <f>H347</f>
        <v>0</v>
      </c>
      <c r="I346" s="105">
        <f t="shared" si="39"/>
        <v>96.95019585898153</v>
      </c>
    </row>
    <row r="347" spans="1:9" s="3" customFormat="1" ht="31.5" outlineLevel="3">
      <c r="A347" s="111" t="s">
        <v>7</v>
      </c>
      <c r="B347" s="104" t="s">
        <v>145</v>
      </c>
      <c r="C347" s="104" t="s">
        <v>45</v>
      </c>
      <c r="D347" s="104" t="s">
        <v>9</v>
      </c>
      <c r="E347" s="109">
        <f>E348+E349</f>
        <v>3574</v>
      </c>
      <c r="F347" s="109">
        <f>F348+F349</f>
        <v>3465</v>
      </c>
      <c r="G347" s="110">
        <f>G348+G349</f>
        <v>3465</v>
      </c>
      <c r="H347" s="110">
        <f>H348+H349</f>
        <v>0</v>
      </c>
      <c r="I347" s="105">
        <f t="shared" si="39"/>
        <v>96.95019585898153</v>
      </c>
    </row>
    <row r="348" spans="1:9" s="3" customFormat="1" ht="15.75" outlineLevel="3">
      <c r="A348" s="111" t="s">
        <v>204</v>
      </c>
      <c r="B348" s="104" t="s">
        <v>145</v>
      </c>
      <c r="C348" s="104" t="s">
        <v>45</v>
      </c>
      <c r="D348" s="104" t="s">
        <v>458</v>
      </c>
      <c r="E348" s="109">
        <v>18.100000000000001</v>
      </c>
      <c r="F348" s="109">
        <v>18.100000000000001</v>
      </c>
      <c r="G348" s="109">
        <v>18.100000000000001</v>
      </c>
      <c r="H348" s="113">
        <v>0</v>
      </c>
      <c r="I348" s="105">
        <f t="shared" si="39"/>
        <v>100</v>
      </c>
    </row>
    <row r="349" spans="1:9" s="3" customFormat="1" ht="15.75" outlineLevel="3">
      <c r="A349" s="111" t="s">
        <v>204</v>
      </c>
      <c r="B349" s="104" t="s">
        <v>145</v>
      </c>
      <c r="C349" s="104" t="s">
        <v>45</v>
      </c>
      <c r="D349" s="104" t="s">
        <v>8</v>
      </c>
      <c r="E349" s="109">
        <v>3555.9</v>
      </c>
      <c r="F349" s="109">
        <v>3446.9</v>
      </c>
      <c r="G349" s="109">
        <v>3446.9</v>
      </c>
      <c r="H349" s="113">
        <v>0</v>
      </c>
      <c r="I349" s="105">
        <f t="shared" si="39"/>
        <v>96.934671953654501</v>
      </c>
    </row>
    <row r="350" spans="1:9" s="3" customFormat="1" ht="31.5" outlineLevel="3">
      <c r="A350" s="111" t="s">
        <v>22</v>
      </c>
      <c r="B350" s="104" t="s">
        <v>145</v>
      </c>
      <c r="C350" s="104" t="s">
        <v>45</v>
      </c>
      <c r="D350" s="104" t="s">
        <v>321</v>
      </c>
      <c r="E350" s="109">
        <f t="shared" ref="E350:H351" si="40">E351</f>
        <v>1153.9000000000001</v>
      </c>
      <c r="F350" s="109">
        <f t="shared" si="40"/>
        <v>1146.7</v>
      </c>
      <c r="G350" s="110">
        <f t="shared" si="40"/>
        <v>1146.7</v>
      </c>
      <c r="H350" s="110">
        <f t="shared" si="40"/>
        <v>0</v>
      </c>
      <c r="I350" s="105">
        <f t="shared" si="39"/>
        <v>99.376029118641128</v>
      </c>
    </row>
    <row r="351" spans="1:9" s="3" customFormat="1" ht="31.5" outlineLevel="3">
      <c r="A351" s="111" t="s">
        <v>10</v>
      </c>
      <c r="B351" s="104" t="s">
        <v>145</v>
      </c>
      <c r="C351" s="104" t="s">
        <v>45</v>
      </c>
      <c r="D351" s="104" t="s">
        <v>323</v>
      </c>
      <c r="E351" s="109">
        <f t="shared" si="40"/>
        <v>1153.9000000000001</v>
      </c>
      <c r="F351" s="109">
        <f t="shared" si="40"/>
        <v>1146.7</v>
      </c>
      <c r="G351" s="110">
        <f t="shared" si="40"/>
        <v>1146.7</v>
      </c>
      <c r="H351" s="110">
        <f t="shared" si="40"/>
        <v>0</v>
      </c>
      <c r="I351" s="105">
        <f t="shared" si="39"/>
        <v>99.376029118641128</v>
      </c>
    </row>
    <row r="352" spans="1:9" s="3" customFormat="1" ht="15.75" outlineLevel="3">
      <c r="A352" s="111" t="s">
        <v>204</v>
      </c>
      <c r="B352" s="104" t="s">
        <v>145</v>
      </c>
      <c r="C352" s="104" t="s">
        <v>45</v>
      </c>
      <c r="D352" s="104" t="s">
        <v>324</v>
      </c>
      <c r="E352" s="109">
        <v>1153.9000000000001</v>
      </c>
      <c r="F352" s="109">
        <v>1146.7</v>
      </c>
      <c r="G352" s="109">
        <v>1146.7</v>
      </c>
      <c r="H352" s="113">
        <v>0</v>
      </c>
      <c r="I352" s="105">
        <f t="shared" si="39"/>
        <v>99.376029118641128</v>
      </c>
    </row>
    <row r="353" spans="1:9" s="6" customFormat="1" ht="31.5">
      <c r="A353" s="102" t="s">
        <v>144</v>
      </c>
      <c r="B353" s="103" t="s">
        <v>145</v>
      </c>
      <c r="C353" s="103" t="s">
        <v>46</v>
      </c>
      <c r="D353" s="103"/>
      <c r="E353" s="105">
        <f>E354</f>
        <v>8003</v>
      </c>
      <c r="F353" s="105">
        <f>F354</f>
        <v>7966.1</v>
      </c>
      <c r="G353" s="106">
        <f>G354</f>
        <v>7966.1</v>
      </c>
      <c r="H353" s="106">
        <f>H354</f>
        <v>0</v>
      </c>
      <c r="I353" s="105">
        <f t="shared" si="39"/>
        <v>99.538922903911043</v>
      </c>
    </row>
    <row r="354" spans="1:9" s="3" customFormat="1" ht="15.75">
      <c r="A354" s="136" t="s">
        <v>150</v>
      </c>
      <c r="B354" s="104" t="s">
        <v>145</v>
      </c>
      <c r="C354" s="104" t="s">
        <v>46</v>
      </c>
      <c r="D354" s="104" t="s">
        <v>206</v>
      </c>
      <c r="E354" s="109">
        <f>E355+E356+E357</f>
        <v>8003</v>
      </c>
      <c r="F354" s="109">
        <f>F355+F356+F357</f>
        <v>7966.1</v>
      </c>
      <c r="G354" s="110">
        <f>G355+G356+G357</f>
        <v>7966.1</v>
      </c>
      <c r="H354" s="110">
        <f>H355+H356+H357</f>
        <v>0</v>
      </c>
      <c r="I354" s="105">
        <f t="shared" si="39"/>
        <v>99.538922903911043</v>
      </c>
    </row>
    <row r="355" spans="1:9" s="3" customFormat="1" ht="31.5">
      <c r="A355" s="108" t="s">
        <v>155</v>
      </c>
      <c r="B355" s="104" t="s">
        <v>145</v>
      </c>
      <c r="C355" s="104" t="s">
        <v>46</v>
      </c>
      <c r="D355" s="104" t="s">
        <v>195</v>
      </c>
      <c r="E355" s="109">
        <v>3622.2</v>
      </c>
      <c r="F355" s="109">
        <v>3616.5</v>
      </c>
      <c r="G355" s="109">
        <v>3616.5</v>
      </c>
      <c r="H355" s="113">
        <v>0</v>
      </c>
      <c r="I355" s="105">
        <f t="shared" si="39"/>
        <v>99.842637071393085</v>
      </c>
    </row>
    <row r="356" spans="1:9" s="3" customFormat="1" ht="36" customHeight="1">
      <c r="A356" s="108" t="s">
        <v>418</v>
      </c>
      <c r="B356" s="104" t="s">
        <v>145</v>
      </c>
      <c r="C356" s="104" t="s">
        <v>46</v>
      </c>
      <c r="D356" s="104" t="s">
        <v>420</v>
      </c>
      <c r="E356" s="109">
        <v>8</v>
      </c>
      <c r="F356" s="109">
        <v>7.9</v>
      </c>
      <c r="G356" s="109">
        <v>7.9</v>
      </c>
      <c r="H356" s="113">
        <v>0</v>
      </c>
      <c r="I356" s="105">
        <f t="shared" si="39"/>
        <v>98.75</v>
      </c>
    </row>
    <row r="357" spans="1:9" s="3" customFormat="1" ht="31.5">
      <c r="A357" s="108" t="s">
        <v>395</v>
      </c>
      <c r="B357" s="104" t="s">
        <v>145</v>
      </c>
      <c r="C357" s="104" t="s">
        <v>46</v>
      </c>
      <c r="D357" s="104" t="s">
        <v>396</v>
      </c>
      <c r="E357" s="109">
        <v>4372.8</v>
      </c>
      <c r="F357" s="109">
        <v>4341.7</v>
      </c>
      <c r="G357" s="109">
        <v>4341.7</v>
      </c>
      <c r="H357" s="113">
        <v>0</v>
      </c>
      <c r="I357" s="105">
        <f t="shared" si="39"/>
        <v>99.28878521770946</v>
      </c>
    </row>
    <row r="358" spans="1:9" s="3" customFormat="1" ht="15.75">
      <c r="A358" s="107" t="s">
        <v>134</v>
      </c>
      <c r="B358" s="103" t="s">
        <v>145</v>
      </c>
      <c r="C358" s="103" t="s">
        <v>52</v>
      </c>
      <c r="D358" s="103"/>
      <c r="E358" s="105">
        <f>E359</f>
        <v>15857.5</v>
      </c>
      <c r="F358" s="105">
        <f>F359</f>
        <v>8394</v>
      </c>
      <c r="G358" s="106">
        <f>G359</f>
        <v>8264</v>
      </c>
      <c r="H358" s="106">
        <f>H359</f>
        <v>130</v>
      </c>
      <c r="I358" s="105">
        <f t="shared" si="39"/>
        <v>52.933942929213309</v>
      </c>
    </row>
    <row r="359" spans="1:9" s="3" customFormat="1" ht="15.75">
      <c r="A359" s="107" t="s">
        <v>135</v>
      </c>
      <c r="B359" s="103" t="s">
        <v>145</v>
      </c>
      <c r="C359" s="103" t="s">
        <v>53</v>
      </c>
      <c r="D359" s="103"/>
      <c r="E359" s="105">
        <f>E360+E362</f>
        <v>15857.5</v>
      </c>
      <c r="F359" s="105">
        <f>F360+F362</f>
        <v>8394</v>
      </c>
      <c r="G359" s="106">
        <f>G360+G362</f>
        <v>8264</v>
      </c>
      <c r="H359" s="106">
        <f>H360+H362</f>
        <v>130</v>
      </c>
      <c r="I359" s="105">
        <f t="shared" si="39"/>
        <v>52.933942929213309</v>
      </c>
    </row>
    <row r="360" spans="1:9" s="3" customFormat="1" ht="15.75">
      <c r="A360" s="111" t="s">
        <v>150</v>
      </c>
      <c r="B360" s="104" t="s">
        <v>145</v>
      </c>
      <c r="C360" s="104" t="s">
        <v>53</v>
      </c>
      <c r="D360" s="104" t="s">
        <v>206</v>
      </c>
      <c r="E360" s="109">
        <f>E361</f>
        <v>130</v>
      </c>
      <c r="F360" s="109">
        <f>F361</f>
        <v>130</v>
      </c>
      <c r="G360" s="110">
        <f>G361</f>
        <v>0</v>
      </c>
      <c r="H360" s="110">
        <f>H361</f>
        <v>130</v>
      </c>
      <c r="I360" s="105">
        <f t="shared" si="39"/>
        <v>100</v>
      </c>
    </row>
    <row r="361" spans="1:9" s="3" customFormat="1" ht="65.45" customHeight="1">
      <c r="A361" s="108" t="s">
        <v>459</v>
      </c>
      <c r="B361" s="104" t="s">
        <v>145</v>
      </c>
      <c r="C361" s="104" t="s">
        <v>53</v>
      </c>
      <c r="D361" s="104" t="s">
        <v>208</v>
      </c>
      <c r="E361" s="109">
        <v>130</v>
      </c>
      <c r="F361" s="109">
        <v>130</v>
      </c>
      <c r="G361" s="113">
        <v>0</v>
      </c>
      <c r="H361" s="113">
        <v>130</v>
      </c>
      <c r="I361" s="105">
        <f t="shared" si="39"/>
        <v>100</v>
      </c>
    </row>
    <row r="362" spans="1:9" s="3" customFormat="1" ht="47.25">
      <c r="A362" s="111" t="s">
        <v>393</v>
      </c>
      <c r="B362" s="104" t="s">
        <v>145</v>
      </c>
      <c r="C362" s="104" t="s">
        <v>53</v>
      </c>
      <c r="D362" s="104" t="s">
        <v>255</v>
      </c>
      <c r="E362" s="109">
        <f>E363+E368</f>
        <v>15727.5</v>
      </c>
      <c r="F362" s="109">
        <f>F363+F368</f>
        <v>8264</v>
      </c>
      <c r="G362" s="110">
        <f>G363+G368</f>
        <v>8264</v>
      </c>
      <c r="H362" s="110">
        <f>H363+H368</f>
        <v>0</v>
      </c>
      <c r="I362" s="105">
        <f t="shared" si="39"/>
        <v>52.5449054204419</v>
      </c>
    </row>
    <row r="363" spans="1:9" s="3" customFormat="1" ht="49.15" customHeight="1">
      <c r="A363" s="111" t="s">
        <v>394</v>
      </c>
      <c r="B363" s="104" t="s">
        <v>145</v>
      </c>
      <c r="C363" s="104" t="s">
        <v>53</v>
      </c>
      <c r="D363" s="104" t="s">
        <v>259</v>
      </c>
      <c r="E363" s="109">
        <f>E364+E366</f>
        <v>8258.7999999999993</v>
      </c>
      <c r="F363" s="109">
        <f>F364+F366</f>
        <v>8239</v>
      </c>
      <c r="G363" s="110">
        <f>G364+G366</f>
        <v>8239</v>
      </c>
      <c r="H363" s="110">
        <f>H364+H366</f>
        <v>0</v>
      </c>
      <c r="I363" s="105">
        <f t="shared" si="39"/>
        <v>99.760255727224305</v>
      </c>
    </row>
    <row r="364" spans="1:9" s="3" customFormat="1" ht="66" customHeight="1">
      <c r="A364" s="111" t="s">
        <v>260</v>
      </c>
      <c r="B364" s="104" t="s">
        <v>145</v>
      </c>
      <c r="C364" s="104" t="s">
        <v>53</v>
      </c>
      <c r="D364" s="104" t="s">
        <v>261</v>
      </c>
      <c r="E364" s="109">
        <f>E365</f>
        <v>999.6</v>
      </c>
      <c r="F364" s="109">
        <f>F365</f>
        <v>979.8</v>
      </c>
      <c r="G364" s="110">
        <f>G365</f>
        <v>979.8</v>
      </c>
      <c r="H364" s="110">
        <f>H365</f>
        <v>0</v>
      </c>
      <c r="I364" s="105">
        <f t="shared" si="39"/>
        <v>98.019207683073219</v>
      </c>
    </row>
    <row r="365" spans="1:9" s="3" customFormat="1" ht="15.75">
      <c r="A365" s="111" t="s">
        <v>204</v>
      </c>
      <c r="B365" s="104" t="s">
        <v>145</v>
      </c>
      <c r="C365" s="104" t="s">
        <v>53</v>
      </c>
      <c r="D365" s="104" t="s">
        <v>262</v>
      </c>
      <c r="E365" s="109">
        <v>999.6</v>
      </c>
      <c r="F365" s="109">
        <v>979.8</v>
      </c>
      <c r="G365" s="109">
        <v>979.8</v>
      </c>
      <c r="H365" s="113">
        <v>0</v>
      </c>
      <c r="I365" s="105">
        <f t="shared" si="39"/>
        <v>98.019207683073219</v>
      </c>
    </row>
    <row r="366" spans="1:9" s="3" customFormat="1" ht="94.5">
      <c r="A366" s="111" t="s">
        <v>263</v>
      </c>
      <c r="B366" s="104" t="s">
        <v>145</v>
      </c>
      <c r="C366" s="104" t="s">
        <v>53</v>
      </c>
      <c r="D366" s="104" t="s">
        <v>265</v>
      </c>
      <c r="E366" s="109">
        <f>E367</f>
        <v>7259.2</v>
      </c>
      <c r="F366" s="109">
        <f>F367</f>
        <v>7259.2</v>
      </c>
      <c r="G366" s="110">
        <f>G367</f>
        <v>7259.2</v>
      </c>
      <c r="H366" s="110">
        <f>H367</f>
        <v>0</v>
      </c>
      <c r="I366" s="105">
        <f t="shared" si="39"/>
        <v>100</v>
      </c>
    </row>
    <row r="367" spans="1:9" s="3" customFormat="1" ht="15.75">
      <c r="A367" s="111" t="s">
        <v>204</v>
      </c>
      <c r="B367" s="104" t="s">
        <v>145</v>
      </c>
      <c r="C367" s="104" t="s">
        <v>53</v>
      </c>
      <c r="D367" s="104" t="s">
        <v>264</v>
      </c>
      <c r="E367" s="109">
        <v>7259.2</v>
      </c>
      <c r="F367" s="109">
        <v>7259.2</v>
      </c>
      <c r="G367" s="109">
        <v>7259.2</v>
      </c>
      <c r="H367" s="113">
        <v>0</v>
      </c>
      <c r="I367" s="105">
        <f t="shared" si="39"/>
        <v>100</v>
      </c>
    </row>
    <row r="368" spans="1:9" s="3" customFormat="1" ht="32.450000000000003" customHeight="1">
      <c r="A368" s="125" t="s">
        <v>464</v>
      </c>
      <c r="B368" s="104" t="s">
        <v>145</v>
      </c>
      <c r="C368" s="104" t="s">
        <v>53</v>
      </c>
      <c r="D368" s="104" t="s">
        <v>460</v>
      </c>
      <c r="E368" s="109">
        <f>E369</f>
        <v>7468.7</v>
      </c>
      <c r="F368" s="109">
        <f>F369</f>
        <v>25</v>
      </c>
      <c r="G368" s="110">
        <f>G369</f>
        <v>25</v>
      </c>
      <c r="H368" s="110">
        <f>H369</f>
        <v>0</v>
      </c>
      <c r="I368" s="105">
        <f t="shared" si="39"/>
        <v>0.33473027434493285</v>
      </c>
    </row>
    <row r="369" spans="1:9" s="3" customFormat="1" ht="31.5">
      <c r="A369" s="125" t="s">
        <v>465</v>
      </c>
      <c r="B369" s="104" t="s">
        <v>145</v>
      </c>
      <c r="C369" s="104" t="s">
        <v>53</v>
      </c>
      <c r="D369" s="104" t="s">
        <v>462</v>
      </c>
      <c r="E369" s="109">
        <f>E370+E371</f>
        <v>7468.7</v>
      </c>
      <c r="F369" s="109">
        <f>F370+F371</f>
        <v>25</v>
      </c>
      <c r="G369" s="110">
        <f>G370+G371</f>
        <v>25</v>
      </c>
      <c r="H369" s="110">
        <f>H370+H371</f>
        <v>0</v>
      </c>
      <c r="I369" s="105">
        <f t="shared" si="39"/>
        <v>0.33473027434493285</v>
      </c>
    </row>
    <row r="370" spans="1:9" s="3" customFormat="1" ht="15.75">
      <c r="A370" s="111" t="s">
        <v>204</v>
      </c>
      <c r="B370" s="104" t="s">
        <v>145</v>
      </c>
      <c r="C370" s="104" t="s">
        <v>53</v>
      </c>
      <c r="D370" s="104" t="s">
        <v>461</v>
      </c>
      <c r="E370" s="109">
        <v>7443.7</v>
      </c>
      <c r="F370" s="109">
        <v>0</v>
      </c>
      <c r="G370" s="113">
        <v>0</v>
      </c>
      <c r="H370" s="113">
        <v>0</v>
      </c>
      <c r="I370" s="105">
        <f t="shared" si="39"/>
        <v>0</v>
      </c>
    </row>
    <row r="371" spans="1:9" s="3" customFormat="1" ht="15.75">
      <c r="A371" s="111" t="s">
        <v>204</v>
      </c>
      <c r="B371" s="104" t="s">
        <v>145</v>
      </c>
      <c r="C371" s="104" t="s">
        <v>53</v>
      </c>
      <c r="D371" s="104" t="s">
        <v>463</v>
      </c>
      <c r="E371" s="109">
        <v>25</v>
      </c>
      <c r="F371" s="109">
        <v>25</v>
      </c>
      <c r="G371" s="113">
        <v>25</v>
      </c>
      <c r="H371" s="113">
        <v>0</v>
      </c>
      <c r="I371" s="105">
        <f t="shared" si="39"/>
        <v>100</v>
      </c>
    </row>
    <row r="372" spans="1:9" s="3" customFormat="1" ht="31.5">
      <c r="A372" s="107" t="s">
        <v>141</v>
      </c>
      <c r="B372" s="103" t="s">
        <v>64</v>
      </c>
      <c r="C372" s="103" t="s">
        <v>56</v>
      </c>
      <c r="D372" s="103"/>
      <c r="E372" s="105">
        <f>E373+E380+E384+E392</f>
        <v>16291</v>
      </c>
      <c r="F372" s="105">
        <f>F373+F380+F384+F392</f>
        <v>16048.5</v>
      </c>
      <c r="G372" s="106">
        <f>G373+G380+G384+G392</f>
        <v>13770.399999999998</v>
      </c>
      <c r="H372" s="106">
        <f>H373+H380+H384+H392</f>
        <v>2278.1</v>
      </c>
      <c r="I372" s="105">
        <f t="shared" si="39"/>
        <v>98.511448038794427</v>
      </c>
    </row>
    <row r="373" spans="1:9" s="3" customFormat="1" ht="15.75">
      <c r="A373" s="107" t="s">
        <v>137</v>
      </c>
      <c r="B373" s="103" t="s">
        <v>64</v>
      </c>
      <c r="C373" s="103" t="s">
        <v>25</v>
      </c>
      <c r="D373" s="103"/>
      <c r="E373" s="105">
        <f>E374+E377</f>
        <v>5728.1</v>
      </c>
      <c r="F373" s="105">
        <f>F374+F377</f>
        <v>5706.2</v>
      </c>
      <c r="G373" s="106">
        <f>G374+G377</f>
        <v>5706.2</v>
      </c>
      <c r="H373" s="106">
        <f>H374+H377</f>
        <v>0</v>
      </c>
      <c r="I373" s="105">
        <f t="shared" si="39"/>
        <v>99.617674272446351</v>
      </c>
    </row>
    <row r="374" spans="1:9" s="3" customFormat="1" ht="47.25">
      <c r="A374" s="107" t="s">
        <v>476</v>
      </c>
      <c r="B374" s="103" t="s">
        <v>64</v>
      </c>
      <c r="C374" s="103" t="s">
        <v>30</v>
      </c>
      <c r="D374" s="103"/>
      <c r="E374" s="105">
        <f t="shared" ref="E374:H375" si="41">E375</f>
        <v>5678.1</v>
      </c>
      <c r="F374" s="105">
        <f t="shared" si="41"/>
        <v>5656.2</v>
      </c>
      <c r="G374" s="106">
        <f t="shared" si="41"/>
        <v>5656.2</v>
      </c>
      <c r="H374" s="106">
        <f t="shared" si="41"/>
        <v>0</v>
      </c>
      <c r="I374" s="105">
        <f t="shared" si="39"/>
        <v>99.614307602895323</v>
      </c>
    </row>
    <row r="375" spans="1:9" s="3" customFormat="1" ht="15.75">
      <c r="A375" s="111" t="s">
        <v>150</v>
      </c>
      <c r="B375" s="104" t="s">
        <v>64</v>
      </c>
      <c r="C375" s="104" t="s">
        <v>30</v>
      </c>
      <c r="D375" s="104" t="s">
        <v>206</v>
      </c>
      <c r="E375" s="109">
        <f t="shared" si="41"/>
        <v>5678.1</v>
      </c>
      <c r="F375" s="109">
        <f t="shared" si="41"/>
        <v>5656.2</v>
      </c>
      <c r="G375" s="110">
        <f t="shared" si="41"/>
        <v>5656.2</v>
      </c>
      <c r="H375" s="110">
        <f t="shared" si="41"/>
        <v>0</v>
      </c>
      <c r="I375" s="105">
        <f t="shared" si="39"/>
        <v>99.614307602895323</v>
      </c>
    </row>
    <row r="376" spans="1:9" s="3" customFormat="1" ht="31.5">
      <c r="A376" s="111" t="s">
        <v>155</v>
      </c>
      <c r="B376" s="104" t="s">
        <v>64</v>
      </c>
      <c r="C376" s="104" t="s">
        <v>30</v>
      </c>
      <c r="D376" s="104" t="s">
        <v>195</v>
      </c>
      <c r="E376" s="109">
        <v>5678.1</v>
      </c>
      <c r="F376" s="109">
        <v>5656.2</v>
      </c>
      <c r="G376" s="109">
        <v>5656.2</v>
      </c>
      <c r="H376" s="113">
        <v>0</v>
      </c>
      <c r="I376" s="105">
        <f t="shared" si="39"/>
        <v>99.614307602895323</v>
      </c>
    </row>
    <row r="377" spans="1:9" s="3" customFormat="1" ht="19.899999999999999" customHeight="1">
      <c r="A377" s="131" t="s">
        <v>467</v>
      </c>
      <c r="B377" s="103" t="s">
        <v>64</v>
      </c>
      <c r="C377" s="103" t="s">
        <v>466</v>
      </c>
      <c r="D377" s="103"/>
      <c r="E377" s="105">
        <f t="shared" ref="E377:H378" si="42">E378</f>
        <v>50</v>
      </c>
      <c r="F377" s="105">
        <f t="shared" si="42"/>
        <v>50</v>
      </c>
      <c r="G377" s="105">
        <f t="shared" si="42"/>
        <v>50</v>
      </c>
      <c r="H377" s="105">
        <f t="shared" si="42"/>
        <v>0</v>
      </c>
      <c r="I377" s="105">
        <f t="shared" si="39"/>
        <v>100</v>
      </c>
    </row>
    <row r="378" spans="1:9" s="3" customFormat="1" ht="15.75">
      <c r="A378" s="111" t="s">
        <v>150</v>
      </c>
      <c r="B378" s="104" t="s">
        <v>64</v>
      </c>
      <c r="C378" s="104" t="s">
        <v>466</v>
      </c>
      <c r="D378" s="104" t="s">
        <v>206</v>
      </c>
      <c r="E378" s="109">
        <f t="shared" si="42"/>
        <v>50</v>
      </c>
      <c r="F378" s="109">
        <f t="shared" si="42"/>
        <v>50</v>
      </c>
      <c r="G378" s="109">
        <f t="shared" si="42"/>
        <v>50</v>
      </c>
      <c r="H378" s="109">
        <f t="shared" si="42"/>
        <v>0</v>
      </c>
      <c r="I378" s="105">
        <f t="shared" si="39"/>
        <v>100</v>
      </c>
    </row>
    <row r="379" spans="1:9" s="3" customFormat="1" ht="32.450000000000003" customHeight="1">
      <c r="A379" s="120" t="s">
        <v>468</v>
      </c>
      <c r="B379" s="104" t="s">
        <v>64</v>
      </c>
      <c r="C379" s="104" t="s">
        <v>466</v>
      </c>
      <c r="D379" s="104" t="s">
        <v>469</v>
      </c>
      <c r="E379" s="109">
        <v>50</v>
      </c>
      <c r="F379" s="109">
        <v>50</v>
      </c>
      <c r="G379" s="113">
        <v>50</v>
      </c>
      <c r="H379" s="113">
        <v>0</v>
      </c>
      <c r="I379" s="105">
        <f t="shared" si="39"/>
        <v>100</v>
      </c>
    </row>
    <row r="380" spans="1:9" s="3" customFormat="1" ht="20.45" customHeight="1">
      <c r="A380" s="107" t="s">
        <v>129</v>
      </c>
      <c r="B380" s="103" t="s">
        <v>64</v>
      </c>
      <c r="C380" s="103" t="s">
        <v>34</v>
      </c>
      <c r="D380" s="103"/>
      <c r="E380" s="105">
        <f t="shared" ref="E380:H382" si="43">E381</f>
        <v>833.5</v>
      </c>
      <c r="F380" s="105">
        <f t="shared" si="43"/>
        <v>833.4</v>
      </c>
      <c r="G380" s="106">
        <f t="shared" si="43"/>
        <v>833.4</v>
      </c>
      <c r="H380" s="106">
        <f t="shared" si="43"/>
        <v>0</v>
      </c>
      <c r="I380" s="105">
        <f t="shared" si="39"/>
        <v>99.988002399520099</v>
      </c>
    </row>
    <row r="381" spans="1:9" s="3" customFormat="1" ht="15.75">
      <c r="A381" s="107" t="s">
        <v>130</v>
      </c>
      <c r="B381" s="103" t="s">
        <v>64</v>
      </c>
      <c r="C381" s="103" t="s">
        <v>36</v>
      </c>
      <c r="D381" s="103"/>
      <c r="E381" s="105">
        <f t="shared" si="43"/>
        <v>833.5</v>
      </c>
      <c r="F381" s="105">
        <f t="shared" si="43"/>
        <v>833.4</v>
      </c>
      <c r="G381" s="106">
        <f t="shared" si="43"/>
        <v>833.4</v>
      </c>
      <c r="H381" s="106">
        <f t="shared" si="43"/>
        <v>0</v>
      </c>
      <c r="I381" s="105">
        <f t="shared" si="39"/>
        <v>99.988002399520099</v>
      </c>
    </row>
    <row r="382" spans="1:9" s="3" customFormat="1" ht="15.75">
      <c r="A382" s="111" t="s">
        <v>150</v>
      </c>
      <c r="B382" s="104" t="s">
        <v>64</v>
      </c>
      <c r="C382" s="104" t="s">
        <v>36</v>
      </c>
      <c r="D382" s="104" t="s">
        <v>206</v>
      </c>
      <c r="E382" s="109">
        <f t="shared" si="43"/>
        <v>833.5</v>
      </c>
      <c r="F382" s="109">
        <f t="shared" si="43"/>
        <v>833.4</v>
      </c>
      <c r="G382" s="110">
        <f t="shared" si="43"/>
        <v>833.4</v>
      </c>
      <c r="H382" s="110">
        <f t="shared" si="43"/>
        <v>0</v>
      </c>
      <c r="I382" s="105">
        <f t="shared" si="39"/>
        <v>99.988002399520099</v>
      </c>
    </row>
    <row r="383" spans="1:9" s="3" customFormat="1" ht="63">
      <c r="A383" s="120" t="s">
        <v>392</v>
      </c>
      <c r="B383" s="104" t="s">
        <v>64</v>
      </c>
      <c r="C383" s="104" t="s">
        <v>36</v>
      </c>
      <c r="D383" s="104" t="s">
        <v>282</v>
      </c>
      <c r="E383" s="109">
        <v>833.5</v>
      </c>
      <c r="F383" s="109">
        <v>833.4</v>
      </c>
      <c r="G383" s="109">
        <v>833.4</v>
      </c>
      <c r="H383" s="113">
        <v>0</v>
      </c>
      <c r="I383" s="105">
        <f t="shared" si="39"/>
        <v>99.988002399520099</v>
      </c>
    </row>
    <row r="384" spans="1:9" s="3" customFormat="1" ht="15.75">
      <c r="A384" s="107" t="s">
        <v>132</v>
      </c>
      <c r="B384" s="103" t="s">
        <v>64</v>
      </c>
      <c r="C384" s="103" t="s">
        <v>47</v>
      </c>
      <c r="D384" s="103"/>
      <c r="E384" s="105">
        <f>E385</f>
        <v>4138.2</v>
      </c>
      <c r="F384" s="105">
        <f>F385</f>
        <v>3917.7</v>
      </c>
      <c r="G384" s="106">
        <f>G385</f>
        <v>1639.6</v>
      </c>
      <c r="H384" s="106">
        <f>H385</f>
        <v>2278.1</v>
      </c>
      <c r="I384" s="105">
        <f t="shared" si="39"/>
        <v>94.671596346237493</v>
      </c>
    </row>
    <row r="385" spans="1:9" s="3" customFormat="1" ht="15.75">
      <c r="A385" s="107" t="s">
        <v>68</v>
      </c>
      <c r="B385" s="103" t="s">
        <v>64</v>
      </c>
      <c r="C385" s="103" t="s">
        <v>49</v>
      </c>
      <c r="D385" s="103"/>
      <c r="E385" s="105">
        <f>E386+E389</f>
        <v>4138.2</v>
      </c>
      <c r="F385" s="105">
        <f>F386+F389</f>
        <v>3917.7</v>
      </c>
      <c r="G385" s="106">
        <f>G386+G389</f>
        <v>1639.6</v>
      </c>
      <c r="H385" s="106">
        <f>H386+H389</f>
        <v>2278.1</v>
      </c>
      <c r="I385" s="105">
        <f t="shared" si="39"/>
        <v>94.671596346237493</v>
      </c>
    </row>
    <row r="386" spans="1:9" s="3" customFormat="1" ht="15.75">
      <c r="A386" s="111" t="s">
        <v>150</v>
      </c>
      <c r="B386" s="104" t="s">
        <v>64</v>
      </c>
      <c r="C386" s="104" t="s">
        <v>49</v>
      </c>
      <c r="D386" s="104" t="s">
        <v>206</v>
      </c>
      <c r="E386" s="109">
        <f>E387</f>
        <v>1044.5999999999999</v>
      </c>
      <c r="F386" s="109">
        <f>F387</f>
        <v>824.1</v>
      </c>
      <c r="G386" s="110">
        <f>G387</f>
        <v>0</v>
      </c>
      <c r="H386" s="110">
        <f>H387</f>
        <v>824.1</v>
      </c>
      <c r="I386" s="105">
        <f t="shared" si="39"/>
        <v>78.891441700172322</v>
      </c>
    </row>
    <row r="387" spans="1:9" s="3" customFormat="1" ht="79.900000000000006" customHeight="1">
      <c r="A387" s="120" t="s">
        <v>471</v>
      </c>
      <c r="B387" s="104" t="s">
        <v>64</v>
      </c>
      <c r="C387" s="104" t="s">
        <v>49</v>
      </c>
      <c r="D387" s="104" t="s">
        <v>470</v>
      </c>
      <c r="E387" s="109">
        <v>1044.5999999999999</v>
      </c>
      <c r="F387" s="109">
        <v>824.1</v>
      </c>
      <c r="G387" s="113">
        <v>0</v>
      </c>
      <c r="H387" s="109">
        <v>824.1</v>
      </c>
      <c r="I387" s="105">
        <f t="shared" si="39"/>
        <v>78.891441700172322</v>
      </c>
    </row>
    <row r="388" spans="1:9" s="3" customFormat="1" ht="31.5">
      <c r="A388" s="111" t="s">
        <v>154</v>
      </c>
      <c r="B388" s="104" t="s">
        <v>64</v>
      </c>
      <c r="C388" s="104" t="s">
        <v>49</v>
      </c>
      <c r="D388" s="104" t="s">
        <v>199</v>
      </c>
      <c r="E388" s="109">
        <f t="shared" ref="E388:H390" si="44">E389</f>
        <v>3093.6</v>
      </c>
      <c r="F388" s="109">
        <f t="shared" si="44"/>
        <v>3093.6</v>
      </c>
      <c r="G388" s="110">
        <f t="shared" si="44"/>
        <v>1639.6</v>
      </c>
      <c r="H388" s="110">
        <f t="shared" si="44"/>
        <v>1454</v>
      </c>
      <c r="I388" s="105">
        <f t="shared" si="39"/>
        <v>100</v>
      </c>
    </row>
    <row r="389" spans="1:9" s="3" customFormat="1" ht="31.5">
      <c r="A389" s="111" t="s">
        <v>344</v>
      </c>
      <c r="B389" s="104" t="s">
        <v>64</v>
      </c>
      <c r="C389" s="104" t="s">
        <v>49</v>
      </c>
      <c r="D389" s="104" t="s">
        <v>345</v>
      </c>
      <c r="E389" s="109">
        <f t="shared" si="44"/>
        <v>3093.6</v>
      </c>
      <c r="F389" s="109">
        <f t="shared" si="44"/>
        <v>3093.6</v>
      </c>
      <c r="G389" s="110">
        <f t="shared" si="44"/>
        <v>1639.6</v>
      </c>
      <c r="H389" s="110">
        <f t="shared" si="44"/>
        <v>1454</v>
      </c>
      <c r="I389" s="105">
        <f t="shared" si="39"/>
        <v>100</v>
      </c>
    </row>
    <row r="390" spans="1:9" s="3" customFormat="1" ht="65.45" customHeight="1">
      <c r="A390" s="111" t="s">
        <v>346</v>
      </c>
      <c r="B390" s="104" t="s">
        <v>64</v>
      </c>
      <c r="C390" s="104" t="s">
        <v>49</v>
      </c>
      <c r="D390" s="104" t="s">
        <v>347</v>
      </c>
      <c r="E390" s="109">
        <f t="shared" si="44"/>
        <v>3093.6</v>
      </c>
      <c r="F390" s="109">
        <f t="shared" si="44"/>
        <v>3093.6</v>
      </c>
      <c r="G390" s="110">
        <f t="shared" si="44"/>
        <v>1639.6</v>
      </c>
      <c r="H390" s="110">
        <f t="shared" si="44"/>
        <v>1454</v>
      </c>
      <c r="I390" s="105">
        <f t="shared" si="39"/>
        <v>100</v>
      </c>
    </row>
    <row r="391" spans="1:9" s="3" customFormat="1" ht="15.75">
      <c r="A391" s="111" t="s">
        <v>204</v>
      </c>
      <c r="B391" s="104" t="s">
        <v>64</v>
      </c>
      <c r="C391" s="104" t="s">
        <v>49</v>
      </c>
      <c r="D391" s="104" t="s">
        <v>472</v>
      </c>
      <c r="E391" s="109">
        <v>3093.6</v>
      </c>
      <c r="F391" s="109">
        <v>3093.6</v>
      </c>
      <c r="G391" s="113">
        <v>1639.6</v>
      </c>
      <c r="H391" s="113">
        <v>1454</v>
      </c>
      <c r="I391" s="105">
        <f t="shared" ref="I391:I396" si="45">F391/E391*100</f>
        <v>100</v>
      </c>
    </row>
    <row r="392" spans="1:9" s="3" customFormat="1" ht="35.450000000000003" customHeight="1">
      <c r="A392" s="137" t="s">
        <v>146</v>
      </c>
      <c r="B392" s="103" t="s">
        <v>64</v>
      </c>
      <c r="C392" s="103" t="s">
        <v>148</v>
      </c>
      <c r="D392" s="103"/>
      <c r="E392" s="105">
        <f>E394</f>
        <v>5591.2</v>
      </c>
      <c r="F392" s="105">
        <f>F394</f>
        <v>5591.2</v>
      </c>
      <c r="G392" s="106">
        <f>G394</f>
        <v>5591.2</v>
      </c>
      <c r="H392" s="106">
        <f>H394</f>
        <v>0</v>
      </c>
      <c r="I392" s="105">
        <f t="shared" si="45"/>
        <v>100</v>
      </c>
    </row>
    <row r="393" spans="1:9" s="3" customFormat="1" ht="15.75">
      <c r="A393" s="111" t="s">
        <v>150</v>
      </c>
      <c r="B393" s="104" t="s">
        <v>64</v>
      </c>
      <c r="C393" s="104" t="s">
        <v>148</v>
      </c>
      <c r="D393" s="104" t="s">
        <v>206</v>
      </c>
      <c r="E393" s="109">
        <f t="shared" ref="E393:H394" si="46">E394</f>
        <v>5591.2</v>
      </c>
      <c r="F393" s="109">
        <f t="shared" si="46"/>
        <v>5591.2</v>
      </c>
      <c r="G393" s="110">
        <f t="shared" si="46"/>
        <v>5591.2</v>
      </c>
      <c r="H393" s="110">
        <f t="shared" si="46"/>
        <v>0</v>
      </c>
      <c r="I393" s="105">
        <f t="shared" si="45"/>
        <v>100</v>
      </c>
    </row>
    <row r="394" spans="1:9" s="3" customFormat="1" ht="31.5">
      <c r="A394" s="138" t="s">
        <v>147</v>
      </c>
      <c r="B394" s="104" t="s">
        <v>64</v>
      </c>
      <c r="C394" s="104" t="s">
        <v>149</v>
      </c>
      <c r="D394" s="104" t="s">
        <v>206</v>
      </c>
      <c r="E394" s="109">
        <f t="shared" si="46"/>
        <v>5591.2</v>
      </c>
      <c r="F394" s="109">
        <f t="shared" si="46"/>
        <v>5591.2</v>
      </c>
      <c r="G394" s="110">
        <f t="shared" si="46"/>
        <v>5591.2</v>
      </c>
      <c r="H394" s="110">
        <f t="shared" si="46"/>
        <v>0</v>
      </c>
      <c r="I394" s="105">
        <f t="shared" si="45"/>
        <v>100</v>
      </c>
    </row>
    <row r="395" spans="1:9" s="3" customFormat="1" ht="51" customHeight="1">
      <c r="A395" s="138" t="s">
        <v>488</v>
      </c>
      <c r="B395" s="104" t="s">
        <v>64</v>
      </c>
      <c r="C395" s="104" t="s">
        <v>149</v>
      </c>
      <c r="D395" s="104" t="s">
        <v>348</v>
      </c>
      <c r="E395" s="109">
        <v>5591.2</v>
      </c>
      <c r="F395" s="109">
        <v>5591.2</v>
      </c>
      <c r="G395" s="109">
        <v>5591.2</v>
      </c>
      <c r="H395" s="113">
        <v>0</v>
      </c>
      <c r="I395" s="105">
        <f t="shared" si="45"/>
        <v>100</v>
      </c>
    </row>
    <row r="396" spans="1:9" s="3" customFormat="1" ht="15.75">
      <c r="A396" s="153" t="s">
        <v>136</v>
      </c>
      <c r="B396" s="153"/>
      <c r="C396" s="153"/>
      <c r="D396" s="153"/>
      <c r="E396" s="105">
        <f>E6+E15+E20+E89+E128+E275+E372+E227</f>
        <v>1075508</v>
      </c>
      <c r="F396" s="105">
        <f>F6+F15+F20+F89+F128+F275+F372+F227</f>
        <v>1045048.1000000001</v>
      </c>
      <c r="G396" s="106">
        <f>G6+G15+G20+G89+G128+G275+G372+G227</f>
        <v>391164.2</v>
      </c>
      <c r="H396" s="106">
        <f>H6+H15+H20+H89+H128+H275+H372+H227</f>
        <v>653883.89999999991</v>
      </c>
      <c r="I396" s="105">
        <f t="shared" si="45"/>
        <v>97.167859281381467</v>
      </c>
    </row>
    <row r="397" spans="1:9" s="3" customFormat="1">
      <c r="A397" s="145"/>
      <c r="B397" s="145"/>
      <c r="C397" s="145"/>
      <c r="D397" s="145"/>
      <c r="E397" s="145"/>
      <c r="F397" s="145"/>
      <c r="G397" s="98"/>
      <c r="H397" s="98"/>
    </row>
    <row r="398" spans="1:9" s="3" customFormat="1">
      <c r="E398" s="5"/>
      <c r="F398" s="8"/>
    </row>
    <row r="399" spans="1:9" s="3" customFormat="1">
      <c r="E399" s="5"/>
      <c r="F399" s="5"/>
    </row>
    <row r="400" spans="1:9" s="3" customFormat="1">
      <c r="E400" s="5"/>
      <c r="F400" s="5"/>
    </row>
    <row r="401" spans="5:6" s="3" customFormat="1">
      <c r="E401" s="5"/>
      <c r="F401" s="5"/>
    </row>
    <row r="402" spans="5:6" s="3" customFormat="1">
      <c r="E402" s="5"/>
      <c r="F402" s="5"/>
    </row>
    <row r="403" spans="5:6" s="3" customFormat="1">
      <c r="E403" s="5"/>
      <c r="F403" s="5"/>
    </row>
    <row r="404" spans="5:6" s="3" customFormat="1">
      <c r="E404" s="5"/>
      <c r="F404" s="5"/>
    </row>
    <row r="405" spans="5:6" s="3" customFormat="1">
      <c r="E405" s="5"/>
      <c r="F405" s="5"/>
    </row>
    <row r="406" spans="5:6" s="3" customFormat="1">
      <c r="E406" s="5"/>
      <c r="F406" s="5"/>
    </row>
    <row r="407" spans="5:6" s="3" customFormat="1">
      <c r="E407" s="5"/>
      <c r="F407" s="5"/>
    </row>
    <row r="408" spans="5:6" s="3" customFormat="1">
      <c r="E408" s="5"/>
      <c r="F408" s="5"/>
    </row>
    <row r="409" spans="5:6" s="3" customFormat="1">
      <c r="E409" s="5"/>
      <c r="F409" s="5"/>
    </row>
    <row r="410" spans="5:6" s="3" customFormat="1">
      <c r="E410" s="5"/>
      <c r="F410" s="5"/>
    </row>
    <row r="411" spans="5:6" s="3" customFormat="1">
      <c r="E411" s="5"/>
      <c r="F411" s="5"/>
    </row>
    <row r="412" spans="5:6" s="3" customFormat="1">
      <c r="E412" s="5"/>
      <c r="F412" s="5"/>
    </row>
    <row r="413" spans="5:6" s="3" customFormat="1">
      <c r="E413" s="5"/>
      <c r="F413" s="5"/>
    </row>
    <row r="414" spans="5:6" s="3" customFormat="1">
      <c r="E414" s="5"/>
      <c r="F414" s="5"/>
    </row>
    <row r="415" spans="5:6" s="3" customFormat="1">
      <c r="E415" s="5"/>
      <c r="F415" s="5"/>
    </row>
    <row r="416" spans="5:6" s="3" customFormat="1">
      <c r="E416" s="5"/>
      <c r="F416" s="5"/>
    </row>
    <row r="417" spans="5:6" s="3" customFormat="1">
      <c r="E417" s="5"/>
      <c r="F417" s="5"/>
    </row>
    <row r="418" spans="5:6" s="3" customFormat="1">
      <c r="E418" s="5"/>
      <c r="F418" s="5"/>
    </row>
    <row r="419" spans="5:6" s="3" customFormat="1">
      <c r="E419" s="5"/>
      <c r="F419" s="5"/>
    </row>
    <row r="420" spans="5:6" s="3" customFormat="1">
      <c r="E420" s="5"/>
      <c r="F420" s="5"/>
    </row>
    <row r="421" spans="5:6" s="3" customFormat="1">
      <c r="E421" s="5"/>
      <c r="F421" s="5"/>
    </row>
    <row r="422" spans="5:6" s="3" customFormat="1">
      <c r="E422" s="5"/>
      <c r="F422" s="5"/>
    </row>
    <row r="423" spans="5:6" s="3" customFormat="1">
      <c r="E423" s="5"/>
      <c r="F423" s="5"/>
    </row>
    <row r="424" spans="5:6" s="3" customFormat="1">
      <c r="E424" s="5"/>
      <c r="F424" s="5"/>
    </row>
    <row r="425" spans="5:6" s="3" customFormat="1">
      <c r="E425" s="5"/>
      <c r="F425" s="5"/>
    </row>
    <row r="426" spans="5:6" s="3" customFormat="1">
      <c r="E426" s="5"/>
      <c r="F426" s="5"/>
    </row>
    <row r="427" spans="5:6" s="3" customFormat="1">
      <c r="E427" s="5"/>
      <c r="F427" s="5"/>
    </row>
    <row r="428" spans="5:6" s="3" customFormat="1">
      <c r="E428" s="5"/>
      <c r="F428" s="5"/>
    </row>
    <row r="429" spans="5:6" s="3" customFormat="1">
      <c r="E429" s="5"/>
      <c r="F429" s="5"/>
    </row>
    <row r="430" spans="5:6" s="3" customFormat="1">
      <c r="E430" s="5"/>
      <c r="F430" s="5"/>
    </row>
    <row r="431" spans="5:6" s="3" customFormat="1">
      <c r="E431" s="5"/>
      <c r="F431" s="5"/>
    </row>
    <row r="432" spans="5:6" s="3" customFormat="1">
      <c r="E432" s="5"/>
      <c r="F432" s="5"/>
    </row>
    <row r="433" spans="5:6" s="3" customFormat="1">
      <c r="E433" s="5"/>
      <c r="F433" s="5"/>
    </row>
    <row r="434" spans="5:6" s="3" customFormat="1">
      <c r="E434" s="5"/>
      <c r="F434" s="5"/>
    </row>
    <row r="435" spans="5:6" s="3" customFormat="1">
      <c r="E435" s="5"/>
      <c r="F435" s="5"/>
    </row>
    <row r="436" spans="5:6" s="3" customFormat="1">
      <c r="E436" s="5"/>
      <c r="F436" s="5"/>
    </row>
    <row r="437" spans="5:6" s="3" customFormat="1">
      <c r="E437" s="5"/>
      <c r="F437" s="5"/>
    </row>
    <row r="438" spans="5:6" s="3" customFormat="1">
      <c r="E438" s="5"/>
      <c r="F438" s="5"/>
    </row>
    <row r="439" spans="5:6" s="3" customFormat="1">
      <c r="E439" s="5"/>
      <c r="F439" s="5"/>
    </row>
    <row r="440" spans="5:6" s="3" customFormat="1">
      <c r="E440" s="5"/>
      <c r="F440" s="5"/>
    </row>
    <row r="441" spans="5:6" s="3" customFormat="1">
      <c r="E441" s="5"/>
      <c r="F441" s="5"/>
    </row>
    <row r="442" spans="5:6" s="3" customFormat="1">
      <c r="E442" s="5"/>
      <c r="F442" s="5"/>
    </row>
    <row r="443" spans="5:6" s="3" customFormat="1">
      <c r="E443" s="5"/>
      <c r="F443" s="5"/>
    </row>
    <row r="444" spans="5:6" s="3" customFormat="1">
      <c r="E444" s="5"/>
      <c r="F444" s="5"/>
    </row>
    <row r="445" spans="5:6" s="3" customFormat="1">
      <c r="E445" s="5"/>
      <c r="F445" s="5"/>
    </row>
    <row r="446" spans="5:6" s="3" customFormat="1">
      <c r="E446" s="5"/>
      <c r="F446" s="5"/>
    </row>
    <row r="447" spans="5:6" s="3" customFormat="1">
      <c r="E447" s="5"/>
      <c r="F447" s="5"/>
    </row>
    <row r="448" spans="5:6" s="3" customFormat="1">
      <c r="E448" s="5"/>
      <c r="F448" s="5"/>
    </row>
    <row r="449" spans="5:6" s="3" customFormat="1">
      <c r="E449" s="5"/>
      <c r="F449" s="5"/>
    </row>
    <row r="450" spans="5:6" s="3" customFormat="1">
      <c r="E450" s="5"/>
      <c r="F450" s="5"/>
    </row>
    <row r="451" spans="5:6" s="3" customFormat="1">
      <c r="E451" s="5"/>
      <c r="F451" s="5"/>
    </row>
    <row r="452" spans="5:6" s="3" customFormat="1">
      <c r="E452" s="5"/>
      <c r="F452" s="5"/>
    </row>
    <row r="453" spans="5:6" s="3" customFormat="1">
      <c r="E453" s="5"/>
      <c r="F453" s="5"/>
    </row>
    <row r="454" spans="5:6" s="3" customFormat="1">
      <c r="E454" s="5"/>
      <c r="F454" s="5"/>
    </row>
    <row r="455" spans="5:6" s="3" customFormat="1">
      <c r="E455" s="5"/>
      <c r="F455" s="5"/>
    </row>
    <row r="456" spans="5:6" s="3" customFormat="1">
      <c r="E456" s="5"/>
      <c r="F456" s="5"/>
    </row>
    <row r="457" spans="5:6" s="3" customFormat="1">
      <c r="E457" s="5"/>
      <c r="F457" s="5"/>
    </row>
    <row r="458" spans="5:6" s="3" customFormat="1">
      <c r="E458" s="5"/>
      <c r="F458" s="5"/>
    </row>
    <row r="459" spans="5:6" s="3" customFormat="1">
      <c r="E459" s="5"/>
      <c r="F459" s="5"/>
    </row>
    <row r="460" spans="5:6" s="3" customFormat="1">
      <c r="E460" s="5"/>
      <c r="F460" s="5"/>
    </row>
    <row r="461" spans="5:6" s="3" customFormat="1">
      <c r="E461" s="5"/>
      <c r="F461" s="5"/>
    </row>
    <row r="462" spans="5:6" s="3" customFormat="1">
      <c r="E462" s="5"/>
      <c r="F462" s="5"/>
    </row>
    <row r="463" spans="5:6" s="3" customFormat="1">
      <c r="E463" s="5"/>
      <c r="F463" s="5"/>
    </row>
    <row r="464" spans="5:6" s="3" customFormat="1">
      <c r="E464" s="5"/>
      <c r="F464" s="5"/>
    </row>
    <row r="465" spans="5:6" s="3" customFormat="1">
      <c r="E465" s="5"/>
      <c r="F465" s="5"/>
    </row>
    <row r="466" spans="5:6" s="3" customFormat="1">
      <c r="E466" s="5"/>
      <c r="F466" s="5"/>
    </row>
    <row r="467" spans="5:6" s="3" customFormat="1">
      <c r="E467" s="5"/>
      <c r="F467" s="5"/>
    </row>
    <row r="468" spans="5:6" s="3" customFormat="1">
      <c r="E468" s="5"/>
      <c r="F468" s="5"/>
    </row>
    <row r="469" spans="5:6" s="3" customFormat="1">
      <c r="E469" s="5"/>
      <c r="F469" s="5"/>
    </row>
    <row r="470" spans="5:6" s="3" customFormat="1">
      <c r="E470" s="5"/>
      <c r="F470" s="5"/>
    </row>
    <row r="471" spans="5:6" s="3" customFormat="1">
      <c r="E471" s="5"/>
      <c r="F471" s="5"/>
    </row>
    <row r="472" spans="5:6" s="3" customFormat="1">
      <c r="E472" s="5"/>
      <c r="F472" s="5"/>
    </row>
    <row r="473" spans="5:6" s="3" customFormat="1">
      <c r="E473" s="5"/>
      <c r="F473" s="5"/>
    </row>
    <row r="474" spans="5:6" s="3" customFormat="1">
      <c r="E474" s="5"/>
      <c r="F474" s="5"/>
    </row>
    <row r="475" spans="5:6" s="3" customFormat="1">
      <c r="E475" s="5"/>
      <c r="F475" s="5"/>
    </row>
    <row r="476" spans="5:6" s="3" customFormat="1">
      <c r="E476" s="5"/>
      <c r="F476" s="5"/>
    </row>
    <row r="477" spans="5:6" s="3" customFormat="1">
      <c r="E477" s="5"/>
      <c r="F477" s="5"/>
    </row>
    <row r="478" spans="5:6" s="3" customFormat="1">
      <c r="E478" s="5"/>
      <c r="F478" s="5"/>
    </row>
    <row r="479" spans="5:6" s="3" customFormat="1">
      <c r="E479" s="5"/>
      <c r="F479" s="5"/>
    </row>
    <row r="480" spans="5:6" s="3" customFormat="1">
      <c r="E480" s="5"/>
      <c r="F480" s="5"/>
    </row>
    <row r="481" spans="1:6" s="3" customFormat="1">
      <c r="E481" s="5"/>
      <c r="F481" s="5"/>
    </row>
    <row r="482" spans="1:6">
      <c r="A482" s="3"/>
      <c r="B482" s="3"/>
      <c r="C482" s="3"/>
      <c r="D482" s="3"/>
      <c r="E482" s="5"/>
      <c r="F482" s="5"/>
    </row>
    <row r="483" spans="1:6">
      <c r="A483" s="3"/>
      <c r="B483" s="3"/>
      <c r="C483" s="3"/>
      <c r="D483" s="3"/>
      <c r="E483" s="5"/>
      <c r="F483" s="5"/>
    </row>
    <row r="484" spans="1:6">
      <c r="A484" s="3"/>
      <c r="B484" s="3"/>
      <c r="C484" s="3"/>
      <c r="D484" s="3"/>
      <c r="E484" s="5"/>
      <c r="F484" s="5"/>
    </row>
    <row r="485" spans="1:6">
      <c r="A485" s="3"/>
      <c r="B485" s="3"/>
      <c r="C485" s="3"/>
      <c r="D485" s="3"/>
      <c r="E485" s="5"/>
      <c r="F485" s="5"/>
    </row>
    <row r="486" spans="1:6">
      <c r="A486" s="3"/>
      <c r="B486" s="3"/>
      <c r="C486" s="3"/>
      <c r="D486" s="3"/>
      <c r="E486" s="5"/>
      <c r="F486" s="5"/>
    </row>
    <row r="487" spans="1:6">
      <c r="A487" s="3"/>
      <c r="B487" s="3"/>
      <c r="C487" s="3"/>
      <c r="D487" s="3"/>
      <c r="E487" s="5"/>
      <c r="F487" s="5"/>
    </row>
    <row r="488" spans="1:6">
      <c r="A488" s="3"/>
      <c r="B488" s="3"/>
      <c r="C488" s="3"/>
      <c r="D488" s="3"/>
      <c r="E488" s="5"/>
      <c r="F488" s="5"/>
    </row>
    <row r="489" spans="1:6">
      <c r="A489" s="3"/>
      <c r="B489" s="3"/>
      <c r="C489" s="3"/>
      <c r="D489" s="3"/>
      <c r="E489" s="5"/>
      <c r="F489" s="5"/>
    </row>
    <row r="490" spans="1:6">
      <c r="A490" s="3"/>
      <c r="B490" s="3"/>
      <c r="C490" s="3"/>
      <c r="D490" s="3"/>
      <c r="E490" s="5"/>
      <c r="F490" s="5"/>
    </row>
    <row r="491" spans="1:6">
      <c r="A491" s="3"/>
      <c r="B491" s="3"/>
      <c r="C491" s="3"/>
      <c r="D491" s="3"/>
      <c r="E491" s="5"/>
      <c r="F491" s="5"/>
    </row>
    <row r="492" spans="1:6">
      <c r="A492" s="3"/>
      <c r="B492" s="3"/>
      <c r="C492" s="3"/>
      <c r="D492" s="3"/>
      <c r="E492" s="5"/>
      <c r="F492" s="5"/>
    </row>
    <row r="493" spans="1:6">
      <c r="A493" s="3"/>
      <c r="B493" s="3"/>
      <c r="C493" s="3"/>
      <c r="D493" s="3"/>
      <c r="E493" s="5"/>
      <c r="F493" s="5"/>
    </row>
    <row r="494" spans="1:6">
      <c r="A494" s="3"/>
      <c r="B494" s="3"/>
      <c r="C494" s="3"/>
      <c r="D494" s="3"/>
      <c r="E494" s="5"/>
      <c r="F494" s="5"/>
    </row>
    <row r="495" spans="1:6">
      <c r="A495" s="3"/>
      <c r="B495" s="3"/>
      <c r="C495" s="3"/>
      <c r="D495" s="3"/>
      <c r="E495" s="5"/>
      <c r="F495" s="5"/>
    </row>
    <row r="496" spans="1:6">
      <c r="A496" s="3"/>
      <c r="B496" s="3"/>
      <c r="C496" s="3"/>
      <c r="D496" s="3"/>
      <c r="E496" s="5"/>
      <c r="F496" s="5"/>
    </row>
    <row r="497" spans="1:6">
      <c r="A497" s="3"/>
      <c r="B497" s="3"/>
      <c r="C497" s="3"/>
      <c r="D497" s="3"/>
      <c r="E497" s="5"/>
      <c r="F497" s="5"/>
    </row>
    <row r="498" spans="1:6">
      <c r="A498" s="3"/>
      <c r="B498" s="3"/>
      <c r="C498" s="3"/>
      <c r="D498" s="3"/>
      <c r="E498" s="5"/>
      <c r="F498" s="5"/>
    </row>
    <row r="499" spans="1:6">
      <c r="A499" s="3"/>
      <c r="B499" s="3"/>
      <c r="C499" s="3"/>
      <c r="D499" s="3"/>
      <c r="E499" s="5"/>
      <c r="F499" s="5"/>
    </row>
    <row r="500" spans="1:6">
      <c r="A500" s="3"/>
      <c r="B500" s="3"/>
      <c r="C500" s="3"/>
      <c r="D500" s="3"/>
      <c r="E500" s="5"/>
      <c r="F500" s="5"/>
    </row>
    <row r="501" spans="1:6">
      <c r="A501" s="3"/>
      <c r="B501" s="3"/>
      <c r="C501" s="3"/>
      <c r="D501" s="3"/>
      <c r="E501" s="5"/>
      <c r="F501" s="5"/>
    </row>
    <row r="502" spans="1:6">
      <c r="A502" s="3"/>
      <c r="B502" s="3"/>
      <c r="C502" s="3"/>
      <c r="D502" s="3"/>
      <c r="E502" s="5"/>
      <c r="F502" s="5"/>
    </row>
    <row r="503" spans="1:6">
      <c r="A503" s="3"/>
      <c r="B503" s="3"/>
      <c r="C503" s="3"/>
      <c r="D503" s="3"/>
      <c r="E503" s="5"/>
      <c r="F503" s="5"/>
    </row>
    <row r="504" spans="1:6">
      <c r="A504" s="3"/>
      <c r="B504" s="3"/>
      <c r="C504" s="3"/>
      <c r="D504" s="3"/>
      <c r="E504" s="5"/>
      <c r="F504" s="5"/>
    </row>
    <row r="505" spans="1:6">
      <c r="A505" s="3"/>
      <c r="B505" s="3"/>
      <c r="C505" s="3"/>
      <c r="D505" s="3"/>
      <c r="E505" s="5"/>
      <c r="F505" s="5"/>
    </row>
    <row r="506" spans="1:6">
      <c r="A506" s="3"/>
      <c r="B506" s="3"/>
      <c r="C506" s="3"/>
      <c r="D506" s="3"/>
      <c r="E506" s="5"/>
      <c r="F506" s="5"/>
    </row>
    <row r="507" spans="1:6">
      <c r="A507" s="3"/>
      <c r="B507" s="3"/>
      <c r="C507" s="3"/>
      <c r="D507" s="3"/>
      <c r="E507" s="5"/>
      <c r="F507" s="5"/>
    </row>
    <row r="508" spans="1:6">
      <c r="A508" s="3"/>
      <c r="B508" s="3"/>
      <c r="C508" s="3"/>
      <c r="D508" s="3"/>
      <c r="E508" s="5"/>
      <c r="F508" s="5"/>
    </row>
    <row r="509" spans="1:6">
      <c r="A509" s="3"/>
      <c r="B509" s="3"/>
      <c r="C509" s="3"/>
      <c r="D509" s="3"/>
      <c r="E509" s="5"/>
      <c r="F509" s="5"/>
    </row>
    <row r="510" spans="1:6">
      <c r="A510" s="3"/>
      <c r="B510" s="3"/>
      <c r="C510" s="3"/>
      <c r="D510" s="3"/>
      <c r="E510" s="5"/>
      <c r="F510" s="5"/>
    </row>
    <row r="511" spans="1:6">
      <c r="A511" s="3"/>
      <c r="B511" s="3"/>
      <c r="C511" s="3"/>
      <c r="D511" s="3"/>
      <c r="E511" s="5"/>
      <c r="F511" s="5"/>
    </row>
    <row r="512" spans="1:6">
      <c r="A512" s="3"/>
      <c r="B512" s="3"/>
      <c r="C512" s="3"/>
      <c r="D512" s="3"/>
      <c r="E512" s="5"/>
      <c r="F512" s="5"/>
    </row>
    <row r="513" spans="1:6">
      <c r="A513" s="3"/>
      <c r="B513" s="3"/>
      <c r="C513" s="3"/>
      <c r="D513" s="3"/>
      <c r="E513" s="5"/>
      <c r="F513" s="5"/>
    </row>
    <row r="514" spans="1:6">
      <c r="A514" s="3"/>
      <c r="B514" s="3"/>
      <c r="C514" s="3"/>
      <c r="D514" s="3"/>
      <c r="E514" s="5"/>
      <c r="F514" s="5"/>
    </row>
    <row r="515" spans="1:6">
      <c r="A515" s="3"/>
      <c r="B515" s="3"/>
      <c r="C515" s="3"/>
      <c r="D515" s="3"/>
      <c r="E515" s="5"/>
      <c r="F515" s="5"/>
    </row>
    <row r="516" spans="1:6">
      <c r="A516" s="3"/>
      <c r="B516" s="3"/>
      <c r="C516" s="3"/>
      <c r="D516" s="3"/>
      <c r="E516" s="5"/>
      <c r="F516" s="5"/>
    </row>
  </sheetData>
  <mergeCells count="13">
    <mergeCell ref="G4:H4"/>
    <mergeCell ref="D1:F1"/>
    <mergeCell ref="A396:D396"/>
    <mergeCell ref="I4:I5"/>
    <mergeCell ref="G1:I1"/>
    <mergeCell ref="A2:I2"/>
    <mergeCell ref="A397:F397"/>
    <mergeCell ref="A4:A5"/>
    <mergeCell ref="B4:B5"/>
    <mergeCell ref="C4:C5"/>
    <mergeCell ref="D4:D5"/>
    <mergeCell ref="E4:E5"/>
    <mergeCell ref="F4:F5"/>
  </mergeCells>
  <phoneticPr fontId="3" type="noConversion"/>
  <pageMargins left="0.98425196850393704" right="0.59055118110236227" top="0.78740157480314965" bottom="0.78740157480314965" header="0" footer="0"/>
  <pageSetup paperSize="9" scale="95" fitToHeight="200" orientation="landscape" r:id="rId1"/>
  <headerFooter alignWithMargins="0">
    <oddHeader>&amp;C&amp;P</oddHeader>
  </headerFooter>
  <ignoredErrors>
    <ignoredError sqref="C4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U29"/>
  <sheetViews>
    <sheetView tabSelected="1" view="pageBreakPreview" zoomScale="60" zoomScaleNormal="120" workbookViewId="0">
      <selection activeCell="D1" sqref="D1:E1"/>
    </sheetView>
  </sheetViews>
  <sheetFormatPr defaultRowHeight="12.75"/>
  <cols>
    <col min="1" max="1" width="57" style="9" customWidth="1"/>
    <col min="2" max="2" width="6.7109375" style="9" hidden="1" customWidth="1"/>
    <col min="3" max="3" width="20" style="9" customWidth="1"/>
    <col min="4" max="4" width="11.5703125" style="10" customWidth="1"/>
    <col min="5" max="5" width="12.42578125" style="10" customWidth="1"/>
    <col min="6" max="12" width="20.7109375" style="10" hidden="1" customWidth="1"/>
    <col min="13" max="13" width="23.7109375" style="9" hidden="1" customWidth="1"/>
  </cols>
  <sheetData>
    <row r="1" spans="1:21" s="3" customFormat="1" ht="69.75" customHeight="1">
      <c r="A1" s="25"/>
      <c r="B1" s="25"/>
      <c r="C1" s="25"/>
      <c r="D1" s="155" t="s">
        <v>498</v>
      </c>
      <c r="E1" s="155"/>
      <c r="F1" s="26"/>
      <c r="G1" s="26"/>
      <c r="H1" s="26"/>
      <c r="I1" s="26"/>
      <c r="J1" s="26"/>
      <c r="K1" s="26"/>
      <c r="L1" s="26"/>
      <c r="M1" s="25"/>
      <c r="R1" s="5"/>
    </row>
    <row r="2" spans="1:21" s="3" customFormat="1" ht="29.25" customHeight="1">
      <c r="A2" s="25"/>
      <c r="B2" s="25"/>
      <c r="C2" s="25"/>
      <c r="D2" s="31"/>
      <c r="E2" s="31"/>
      <c r="F2" s="26"/>
      <c r="G2" s="26"/>
      <c r="H2" s="26"/>
      <c r="I2" s="26"/>
      <c r="J2" s="26"/>
      <c r="K2" s="26"/>
      <c r="L2" s="26"/>
      <c r="M2" s="25"/>
    </row>
    <row r="3" spans="1:21" ht="32.25" customHeight="1">
      <c r="A3" s="156" t="s">
        <v>474</v>
      </c>
      <c r="B3" s="156"/>
      <c r="C3" s="156"/>
      <c r="D3" s="156"/>
      <c r="E3" s="156"/>
    </row>
    <row r="4" spans="1:21" ht="13.5" customHeight="1">
      <c r="E4" s="29" t="s">
        <v>54</v>
      </c>
    </row>
    <row r="5" spans="1:21" ht="60.75" customHeight="1">
      <c r="A5" s="96" t="s">
        <v>23</v>
      </c>
      <c r="B5" s="96" t="s">
        <v>119</v>
      </c>
      <c r="C5" s="96" t="s">
        <v>120</v>
      </c>
      <c r="D5" s="97" t="s">
        <v>349</v>
      </c>
      <c r="E5" s="97" t="s">
        <v>350</v>
      </c>
      <c r="U5" s="99"/>
    </row>
    <row r="6" spans="1:21" ht="24.75" customHeight="1">
      <c r="A6" s="47" t="s">
        <v>142</v>
      </c>
      <c r="B6" s="47" t="s">
        <v>80</v>
      </c>
      <c r="C6" s="47" t="s">
        <v>81</v>
      </c>
      <c r="D6" s="46">
        <v>38605.4</v>
      </c>
      <c r="E6" s="52">
        <v>25335.7</v>
      </c>
      <c r="F6" s="95">
        <v>0</v>
      </c>
      <c r="G6" s="12">
        <v>0</v>
      </c>
      <c r="H6" s="12">
        <v>0</v>
      </c>
      <c r="I6" s="12">
        <v>18973202.920000002</v>
      </c>
      <c r="J6" s="12">
        <v>0</v>
      </c>
      <c r="K6" s="12">
        <v>0</v>
      </c>
      <c r="L6" s="12">
        <v>0</v>
      </c>
      <c r="M6" s="11" t="s">
        <v>82</v>
      </c>
    </row>
    <row r="7" spans="1:21" ht="20.25" customHeight="1">
      <c r="A7" s="47" t="s">
        <v>169</v>
      </c>
      <c r="B7" s="47"/>
      <c r="C7" s="47" t="s">
        <v>170</v>
      </c>
      <c r="D7" s="46">
        <v>0</v>
      </c>
      <c r="E7" s="46">
        <v>0</v>
      </c>
      <c r="F7" s="95"/>
      <c r="G7" s="12"/>
      <c r="H7" s="12"/>
      <c r="I7" s="12"/>
      <c r="J7" s="12"/>
      <c r="K7" s="12"/>
      <c r="L7" s="12"/>
      <c r="M7" s="11"/>
    </row>
    <row r="8" spans="1:21" ht="24.75" customHeight="1">
      <c r="A8" s="48" t="s">
        <v>171</v>
      </c>
      <c r="B8" s="47"/>
      <c r="C8" s="47" t="s">
        <v>172</v>
      </c>
      <c r="D8" s="46">
        <v>70000</v>
      </c>
      <c r="E8" s="46">
        <v>70000</v>
      </c>
      <c r="F8" s="95"/>
      <c r="G8" s="12"/>
      <c r="H8" s="12"/>
      <c r="I8" s="12"/>
      <c r="J8" s="12"/>
      <c r="K8" s="12"/>
      <c r="L8" s="12"/>
      <c r="M8" s="11"/>
    </row>
    <row r="9" spans="1:21" ht="24.75" customHeight="1">
      <c r="A9" s="49" t="s">
        <v>173</v>
      </c>
      <c r="B9" s="47"/>
      <c r="C9" s="47" t="s">
        <v>174</v>
      </c>
      <c r="D9" s="46">
        <v>70000</v>
      </c>
      <c r="E9" s="46">
        <v>70000</v>
      </c>
      <c r="F9" s="95"/>
      <c r="G9" s="12"/>
      <c r="H9" s="12"/>
      <c r="I9" s="12"/>
      <c r="J9" s="12"/>
      <c r="K9" s="12"/>
      <c r="L9" s="12"/>
      <c r="M9" s="11"/>
    </row>
    <row r="10" spans="1:21" ht="24.75" customHeight="1">
      <c r="A10" s="49" t="s">
        <v>175</v>
      </c>
      <c r="B10" s="47"/>
      <c r="C10" s="47" t="s">
        <v>176</v>
      </c>
      <c r="D10" s="46">
        <v>-70000</v>
      </c>
      <c r="E10" s="46">
        <v>-70000</v>
      </c>
      <c r="F10" s="95"/>
      <c r="G10" s="12"/>
      <c r="H10" s="12"/>
      <c r="I10" s="12"/>
      <c r="J10" s="12"/>
      <c r="K10" s="12"/>
      <c r="L10" s="12"/>
      <c r="M10" s="11"/>
    </row>
    <row r="11" spans="1:21" ht="24.75" customHeight="1">
      <c r="A11" s="49" t="s">
        <v>178</v>
      </c>
      <c r="B11" s="47"/>
      <c r="C11" s="47" t="s">
        <v>177</v>
      </c>
      <c r="D11" s="46">
        <v>-70000</v>
      </c>
      <c r="E11" s="46">
        <v>-70000</v>
      </c>
      <c r="F11" s="95"/>
      <c r="G11" s="12"/>
      <c r="H11" s="12"/>
      <c r="I11" s="12"/>
      <c r="J11" s="12"/>
      <c r="K11" s="12"/>
      <c r="L11" s="12"/>
      <c r="M11" s="11"/>
    </row>
    <row r="12" spans="1:21" ht="24.75" customHeight="1">
      <c r="A12" s="49" t="s">
        <v>180</v>
      </c>
      <c r="B12" s="47"/>
      <c r="C12" s="47" t="s">
        <v>179</v>
      </c>
      <c r="D12" s="46">
        <v>10000</v>
      </c>
      <c r="E12" s="46">
        <v>0</v>
      </c>
      <c r="F12" s="95"/>
      <c r="G12" s="12"/>
      <c r="H12" s="12"/>
      <c r="I12" s="12"/>
      <c r="J12" s="12"/>
      <c r="K12" s="12"/>
      <c r="L12" s="12"/>
      <c r="M12" s="11"/>
    </row>
    <row r="13" spans="1:21" ht="24.75" customHeight="1">
      <c r="A13" s="49" t="s">
        <v>181</v>
      </c>
      <c r="B13" s="47"/>
      <c r="C13" s="47" t="s">
        <v>182</v>
      </c>
      <c r="D13" s="46">
        <v>10000</v>
      </c>
      <c r="E13" s="46">
        <v>0</v>
      </c>
      <c r="F13" s="95"/>
      <c r="G13" s="12"/>
      <c r="H13" s="12"/>
      <c r="I13" s="12"/>
      <c r="J13" s="12"/>
      <c r="K13" s="12"/>
      <c r="L13" s="12"/>
      <c r="M13" s="11"/>
    </row>
    <row r="14" spans="1:21" ht="24.75" customHeight="1">
      <c r="A14" s="49" t="s">
        <v>183</v>
      </c>
      <c r="B14" s="47"/>
      <c r="C14" s="50" t="s">
        <v>184</v>
      </c>
      <c r="D14" s="46">
        <v>30000</v>
      </c>
      <c r="E14" s="46">
        <v>15000</v>
      </c>
      <c r="F14" s="95"/>
      <c r="G14" s="12"/>
      <c r="H14" s="12"/>
      <c r="I14" s="12"/>
      <c r="J14" s="12"/>
      <c r="K14" s="12"/>
      <c r="L14" s="12"/>
      <c r="M14" s="11"/>
    </row>
    <row r="15" spans="1:21" ht="42" customHeight="1">
      <c r="A15" s="49" t="s">
        <v>185</v>
      </c>
      <c r="B15" s="47"/>
      <c r="C15" s="51" t="s">
        <v>186</v>
      </c>
      <c r="D15" s="46">
        <v>30000</v>
      </c>
      <c r="E15" s="46">
        <v>15000</v>
      </c>
      <c r="F15" s="95"/>
      <c r="G15" s="12"/>
      <c r="H15" s="12"/>
      <c r="I15" s="12"/>
      <c r="J15" s="12"/>
      <c r="K15" s="12"/>
      <c r="L15" s="12"/>
      <c r="M15" s="11"/>
    </row>
    <row r="16" spans="1:21" ht="39.75" customHeight="1">
      <c r="A16" s="49" t="s">
        <v>188</v>
      </c>
      <c r="B16" s="47"/>
      <c r="C16" s="51" t="s">
        <v>187</v>
      </c>
      <c r="D16" s="46">
        <v>-20000</v>
      </c>
      <c r="E16" s="46">
        <v>-15000</v>
      </c>
      <c r="F16" s="95"/>
      <c r="G16" s="12"/>
      <c r="H16" s="12"/>
      <c r="I16" s="12"/>
      <c r="J16" s="12"/>
      <c r="K16" s="12"/>
      <c r="L16" s="12"/>
      <c r="M16" s="11"/>
    </row>
    <row r="17" spans="1:13" ht="39.75" customHeight="1">
      <c r="A17" s="49" t="s">
        <v>189</v>
      </c>
      <c r="B17" s="47"/>
      <c r="C17" s="51" t="s">
        <v>190</v>
      </c>
      <c r="D17" s="46">
        <v>-20000</v>
      </c>
      <c r="E17" s="46">
        <v>-15000</v>
      </c>
      <c r="F17" s="95"/>
      <c r="G17" s="12"/>
      <c r="H17" s="12"/>
      <c r="I17" s="12"/>
      <c r="J17" s="12"/>
      <c r="K17" s="12"/>
      <c r="L17" s="12"/>
      <c r="M17" s="11"/>
    </row>
    <row r="18" spans="1:13" ht="18" customHeight="1">
      <c r="A18" s="47" t="s">
        <v>83</v>
      </c>
      <c r="B18" s="47" t="s">
        <v>84</v>
      </c>
      <c r="C18" s="47" t="s">
        <v>85</v>
      </c>
      <c r="D18" s="46">
        <v>28605.4</v>
      </c>
      <c r="E18" s="46">
        <v>25335.8</v>
      </c>
      <c r="F18" s="95">
        <v>0</v>
      </c>
      <c r="G18" s="12">
        <v>0</v>
      </c>
      <c r="H18" s="12">
        <v>0</v>
      </c>
      <c r="I18" s="12">
        <v>18973202.920000002</v>
      </c>
      <c r="J18" s="12">
        <v>0</v>
      </c>
      <c r="K18" s="12">
        <v>0</v>
      </c>
      <c r="L18" s="12">
        <v>0</v>
      </c>
      <c r="M18" s="11" t="s">
        <v>86</v>
      </c>
    </row>
    <row r="19" spans="1:13" ht="18.75" customHeight="1">
      <c r="A19" s="47" t="s">
        <v>87</v>
      </c>
      <c r="B19" s="47" t="s">
        <v>88</v>
      </c>
      <c r="C19" s="47" t="s">
        <v>89</v>
      </c>
      <c r="D19" s="46">
        <v>-1136902.6000000001</v>
      </c>
      <c r="E19" s="46">
        <v>-1104712.3999999999</v>
      </c>
      <c r="F19" s="95">
        <v>0</v>
      </c>
      <c r="G19" s="12">
        <v>0</v>
      </c>
      <c r="H19" s="12">
        <v>0</v>
      </c>
      <c r="I19" s="12">
        <v>-532176621.75999999</v>
      </c>
      <c r="J19" s="12">
        <v>0</v>
      </c>
      <c r="K19" s="12">
        <v>0</v>
      </c>
      <c r="L19" s="12">
        <v>0</v>
      </c>
      <c r="M19" s="11" t="s">
        <v>90</v>
      </c>
    </row>
    <row r="20" spans="1:13" ht="18.75" customHeight="1">
      <c r="A20" s="47" t="s">
        <v>91</v>
      </c>
      <c r="B20" s="47" t="s">
        <v>92</v>
      </c>
      <c r="C20" s="47" t="s">
        <v>93</v>
      </c>
      <c r="D20" s="46">
        <v>-1136902.6000000001</v>
      </c>
      <c r="E20" s="46">
        <v>-1104712.3999999999</v>
      </c>
      <c r="F20" s="95">
        <v>0</v>
      </c>
      <c r="G20" s="12">
        <v>0</v>
      </c>
      <c r="H20" s="12">
        <v>0</v>
      </c>
      <c r="I20" s="12">
        <v>-532176621.75999999</v>
      </c>
      <c r="J20" s="12">
        <v>0</v>
      </c>
      <c r="K20" s="12">
        <v>0</v>
      </c>
      <c r="L20" s="12">
        <v>0</v>
      </c>
      <c r="M20" s="11" t="s">
        <v>94</v>
      </c>
    </row>
    <row r="21" spans="1:13" ht="18" customHeight="1">
      <c r="A21" s="47" t="s">
        <v>95</v>
      </c>
      <c r="B21" s="47" t="s">
        <v>96</v>
      </c>
      <c r="C21" s="47" t="s">
        <v>97</v>
      </c>
      <c r="D21" s="46">
        <v>-1136902.6000000001</v>
      </c>
      <c r="E21" s="46">
        <v>-1104712.3999999999</v>
      </c>
      <c r="F21" s="95">
        <v>0</v>
      </c>
      <c r="G21" s="12">
        <v>0</v>
      </c>
      <c r="H21" s="12">
        <v>0</v>
      </c>
      <c r="I21" s="12">
        <v>-532176621.75999999</v>
      </c>
      <c r="J21" s="12">
        <v>0</v>
      </c>
      <c r="K21" s="12">
        <v>0</v>
      </c>
      <c r="L21" s="12">
        <v>0</v>
      </c>
      <c r="M21" s="11" t="s">
        <v>98</v>
      </c>
    </row>
    <row r="22" spans="1:13" ht="28.5" customHeight="1">
      <c r="A22" s="48" t="s">
        <v>99</v>
      </c>
      <c r="B22" s="47" t="s">
        <v>100</v>
      </c>
      <c r="C22" s="47" t="s">
        <v>101</v>
      </c>
      <c r="D22" s="46">
        <v>-1136902.6000000001</v>
      </c>
      <c r="E22" s="46">
        <v>-1104712.3999999999</v>
      </c>
      <c r="F22" s="32">
        <v>0</v>
      </c>
      <c r="G22" s="13">
        <v>0</v>
      </c>
      <c r="H22" s="13">
        <v>0</v>
      </c>
      <c r="I22" s="13">
        <v>-532176621.75999999</v>
      </c>
      <c r="J22" s="13">
        <v>0</v>
      </c>
      <c r="K22" s="13">
        <v>0</v>
      </c>
      <c r="L22" s="13">
        <v>0</v>
      </c>
      <c r="M22" s="11" t="s">
        <v>102</v>
      </c>
    </row>
    <row r="23" spans="1:13" ht="19.5" customHeight="1">
      <c r="A23" s="47" t="s">
        <v>103</v>
      </c>
      <c r="B23" s="47" t="s">
        <v>104</v>
      </c>
      <c r="C23" s="47" t="s">
        <v>105</v>
      </c>
      <c r="D23" s="46">
        <v>1165508</v>
      </c>
      <c r="E23" s="46">
        <v>1130048.1000000001</v>
      </c>
      <c r="F23" s="95">
        <v>0</v>
      </c>
      <c r="G23" s="12">
        <v>0</v>
      </c>
      <c r="H23" s="12">
        <v>0</v>
      </c>
      <c r="I23" s="12">
        <v>551149824.67999995</v>
      </c>
      <c r="J23" s="12">
        <v>0</v>
      </c>
      <c r="K23" s="12">
        <v>0</v>
      </c>
      <c r="L23" s="12">
        <v>0</v>
      </c>
      <c r="M23" s="11" t="s">
        <v>106</v>
      </c>
    </row>
    <row r="24" spans="1:13" ht="17.25" customHeight="1">
      <c r="A24" s="47" t="s">
        <v>107</v>
      </c>
      <c r="B24" s="47" t="s">
        <v>108</v>
      </c>
      <c r="C24" s="47" t="s">
        <v>109</v>
      </c>
      <c r="D24" s="46">
        <v>1165508</v>
      </c>
      <c r="E24" s="46">
        <v>1130048.1000000001</v>
      </c>
      <c r="F24" s="95">
        <v>0</v>
      </c>
      <c r="G24" s="12">
        <v>0</v>
      </c>
      <c r="H24" s="12">
        <v>0</v>
      </c>
      <c r="I24" s="12">
        <v>551149824.67999995</v>
      </c>
      <c r="J24" s="12">
        <v>0</v>
      </c>
      <c r="K24" s="12">
        <v>0</v>
      </c>
      <c r="L24" s="12">
        <v>0</v>
      </c>
      <c r="M24" s="11" t="s">
        <v>110</v>
      </c>
    </row>
    <row r="25" spans="1:13" ht="15" customHeight="1">
      <c r="A25" s="47" t="s">
        <v>111</v>
      </c>
      <c r="B25" s="47" t="s">
        <v>112</v>
      </c>
      <c r="C25" s="47" t="s">
        <v>113</v>
      </c>
      <c r="D25" s="46">
        <v>1165508</v>
      </c>
      <c r="E25" s="46">
        <v>1130048.1000000001</v>
      </c>
      <c r="F25" s="95">
        <v>0</v>
      </c>
      <c r="G25" s="12">
        <v>0</v>
      </c>
      <c r="H25" s="12">
        <v>0</v>
      </c>
      <c r="I25" s="12">
        <v>551149824.67999995</v>
      </c>
      <c r="J25" s="12">
        <v>0</v>
      </c>
      <c r="K25" s="12">
        <v>0</v>
      </c>
      <c r="L25" s="12">
        <v>0</v>
      </c>
      <c r="M25" s="11" t="s">
        <v>114</v>
      </c>
    </row>
    <row r="26" spans="1:13" ht="26.25" customHeight="1">
      <c r="A26" s="48" t="s">
        <v>115</v>
      </c>
      <c r="B26" s="47" t="s">
        <v>116</v>
      </c>
      <c r="C26" s="47" t="s">
        <v>117</v>
      </c>
      <c r="D26" s="46">
        <v>1165508</v>
      </c>
      <c r="E26" s="46">
        <v>1130048.1000000001</v>
      </c>
      <c r="F26" s="32">
        <v>0</v>
      </c>
      <c r="G26" s="13">
        <v>0</v>
      </c>
      <c r="H26" s="13">
        <v>0</v>
      </c>
      <c r="I26" s="13">
        <v>551149824.67999995</v>
      </c>
      <c r="J26" s="13">
        <v>0</v>
      </c>
      <c r="K26" s="13">
        <v>0</v>
      </c>
      <c r="L26" s="13">
        <v>0</v>
      </c>
      <c r="M26" s="11" t="s">
        <v>118</v>
      </c>
    </row>
    <row r="27" spans="1:13" ht="87" customHeight="1">
      <c r="A27" s="35"/>
      <c r="B27" s="36"/>
      <c r="C27" s="158"/>
      <c r="D27" s="158"/>
      <c r="E27" s="158"/>
      <c r="F27" s="32"/>
      <c r="G27" s="13"/>
      <c r="H27" s="13"/>
      <c r="I27" s="13"/>
      <c r="J27" s="13"/>
      <c r="K27" s="13"/>
      <c r="L27" s="13"/>
      <c r="M27" s="11"/>
    </row>
    <row r="28" spans="1:13" ht="27" customHeight="1">
      <c r="A28" s="53"/>
      <c r="B28" s="53"/>
      <c r="C28" s="159"/>
      <c r="D28" s="159"/>
      <c r="E28" s="159"/>
      <c r="F28" s="30"/>
      <c r="G28" s="15"/>
      <c r="H28" s="15"/>
      <c r="I28" s="15"/>
      <c r="J28" s="15"/>
      <c r="K28" s="15"/>
      <c r="L28" s="15"/>
      <c r="M28" s="14"/>
    </row>
    <row r="29" spans="1:13" ht="31.5" customHeight="1">
      <c r="A29" s="157"/>
      <c r="B29" s="157"/>
      <c r="C29" s="157"/>
      <c r="D29" s="157"/>
      <c r="E29" s="157"/>
    </row>
  </sheetData>
  <mergeCells count="4">
    <mergeCell ref="D1:E1"/>
    <mergeCell ref="A3:E3"/>
    <mergeCell ref="A29:E29"/>
    <mergeCell ref="C27:E28"/>
  </mergeCells>
  <phoneticPr fontId="3" type="noConversion"/>
  <pageMargins left="0.98425196850393704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 3</vt:lpstr>
      <vt:lpstr>прил4</vt:lpstr>
      <vt:lpstr>прил 5</vt:lpstr>
      <vt:lpstr>'прил 3'!Заголовки_для_печати</vt:lpstr>
      <vt:lpstr>прил4!Заголовки_для_печати</vt:lpstr>
      <vt:lpstr>'прил 3'!Область_печати</vt:lpstr>
      <vt:lpstr>'прил 5'!Область_печати</vt:lpstr>
      <vt:lpstr>прил4!Область_печати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Fin7</dc:creator>
  <cp:lastModifiedBy>acer</cp:lastModifiedBy>
  <cp:lastPrinted>2019-04-12T06:43:59Z</cp:lastPrinted>
  <dcterms:created xsi:type="dcterms:W3CDTF">2012-03-06T07:59:48Z</dcterms:created>
  <dcterms:modified xsi:type="dcterms:W3CDTF">2019-05-30T13:27:21Z</dcterms:modified>
</cp:coreProperties>
</file>