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1" sheetId="1" r:id="rId1"/>
  </sheets>
  <definedNames>
    <definedName name="_xlnm.Print_Area" localSheetId="0">' приложение 1'!$A$1:$E$129</definedName>
  </definedNames>
  <calcPr fullCalcOnLoad="1"/>
</workbook>
</file>

<file path=xl/sharedStrings.xml><?xml version="1.0" encoding="utf-8"?>
<sst xmlns="http://schemas.openxmlformats.org/spreadsheetml/2006/main" count="253" uniqueCount="214">
  <si>
    <t>Код</t>
  </si>
  <si>
    <t>Единый налог на вмененный доход для отдельных видов деятельности</t>
  </si>
  <si>
    <t>163 111 07014 04 0000 120</t>
  </si>
  <si>
    <t>163 114 06012 04 0000 430</t>
  </si>
  <si>
    <t>163 115 02040 04 0000 140</t>
  </si>
  <si>
    <t>182 101 02030 01 1000 110</t>
  </si>
  <si>
    <t>182 101 02040 01 1000 110</t>
  </si>
  <si>
    <t xml:space="preserve">182 106 01020 04 1000 110 </t>
  </si>
  <si>
    <t>182 109 07030 04 1000 110</t>
  </si>
  <si>
    <t>182 109 07030 04 2000 110</t>
  </si>
  <si>
    <t>182 109 07030 04 3000 110</t>
  </si>
  <si>
    <t>720 115 02040 04 0000 140</t>
  </si>
  <si>
    <t>720 116 90040 04 0000 140</t>
  </si>
  <si>
    <t>Единый сельскохозяйственный налог</t>
  </si>
  <si>
    <t>Целевые сборы с граждан и предприятий, учреждений, организаций на содержание милиции</t>
  </si>
  <si>
    <t>Денежные взыскания (штрафы) за нарушение законодательства в области охраны окружающей среды</t>
  </si>
  <si>
    <t>Невыясненные поступления, зачисляемые в бюджеты городских округов</t>
  </si>
  <si>
    <t>%вып-ния плана</t>
  </si>
  <si>
    <t>182 108 03010 01 1000 110</t>
  </si>
  <si>
    <t>182 105 02010 02 1000 110</t>
  </si>
  <si>
    <t>182 105 02010 02 3000 110</t>
  </si>
  <si>
    <t>182 105 02020 02 1000 110</t>
  </si>
  <si>
    <t>182 105 03010 01 1000 110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</si>
  <si>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</si>
  <si>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048 000 0000 00 0000 000</t>
  </si>
  <si>
    <t>048 112 01010 01 6000 120</t>
  </si>
  <si>
    <t>048 112 01020 01 6000 120</t>
  </si>
  <si>
    <t>048 112 01030 01 6000 120</t>
  </si>
  <si>
    <t>048 112 01040 01 6000 120</t>
  </si>
  <si>
    <t>048 116 25050 01 6000 140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</si>
  <si>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</si>
  <si>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</si>
  <si>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</si>
  <si>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</si>
  <si>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081 000 00000 00 0000 000</t>
  </si>
  <si>
    <t>081 116 90040 01 6000 140</t>
  </si>
  <si>
    <t>141 000 00000 00 0000 000</t>
  </si>
  <si>
    <t>141 116 28000 01 6000 140</t>
  </si>
  <si>
    <t>141 116 90040 04 6000 140</t>
  </si>
  <si>
    <t>Денежные взыскания (штрафы) за нарушение законодательства в области обеспечения санитарно-эпидемиологического  благополучия человека и законодательства в сфере защиты прав потребителей</t>
  </si>
  <si>
    <t>163 000 00000 00 0000 000</t>
  </si>
  <si>
    <t>163 111 05012 04 0000 120</t>
  </si>
  <si>
    <t>163 114 02043 04 0000 410</t>
  </si>
  <si>
    <t>163 117 01040 04 0000 180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</si>
  <si>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</si>
  <si>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</si>
  <si>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</si>
  <si>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182 000 00000 00 0000 000</t>
  </si>
  <si>
    <t>182 101 02020 01 3000 110</t>
  </si>
  <si>
    <t>182 101 02030 01 3000 110</t>
  </si>
  <si>
    <t>188 000 00000 00 0000 000</t>
  </si>
  <si>
    <t>182 116 03010 01 6000 140</t>
  </si>
  <si>
    <t>182 116 03030 01 6000 140</t>
  </si>
  <si>
    <t>182 116 06000 01 6000 140</t>
  </si>
  <si>
    <t>182 116 90040 04 6000 140</t>
  </si>
  <si>
    <t>188 116 30030 01 6000 140</t>
  </si>
  <si>
    <t>188 116 43000 01 6000 140</t>
  </si>
  <si>
    <t>188 116 90040 04 6000 140</t>
  </si>
  <si>
    <t>720 000 00000 00 0000 000</t>
  </si>
  <si>
    <t>792 000 00000 00 0000 000</t>
  </si>
  <si>
    <t>Управление Федеральной службы по надзору в сфере природопользования по Орловской области</t>
  </si>
  <si>
    <t>Межрайонная инспекция Федеральной налоговой службы №3 по Орловской области</t>
  </si>
  <si>
    <t>Администрация города Ливны Орловской области</t>
  </si>
  <si>
    <t>Финансовое управление администрации города Ливны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</si>
  <si>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</si>
  <si>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</si>
  <si>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</si>
  <si>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</si>
  <si>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</si>
  <si>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Прочие денежные взыскания ( штрафы) за правонарушения в области дорожного движения</t>
  </si>
  <si>
    <t>Денежные взыскания (штрафы) за нарушение законодательства РФ об административных  правонарушениях, предусмотренные статьей 20.25 Кодекса РФ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</si>
  <si>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</si>
  <si>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 xml:space="preserve">182 101 02010 01 1000 110 </t>
  </si>
  <si>
    <t>182 101 02010 01 3000 110</t>
  </si>
  <si>
    <t>Прочие безвозмездные поступления в бюджеты городских округов</t>
  </si>
  <si>
    <t>Дотации бюджетам городских округов на выравнивание бюджетной обеспеченности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</si>
  <si>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</si>
  <si>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</si>
  <si>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</si>
  <si>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</si>
  <si>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</si>
  <si>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</si>
  <si>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ИТОГО ДОХОДОВ</t>
  </si>
  <si>
    <t>Наименование показателя</t>
  </si>
  <si>
    <t>Управление муниципального имущества администрации города Ливны</t>
  </si>
  <si>
    <t>163 111 01040 04 0000 120</t>
  </si>
  <si>
    <t>182 105 04010 02 1000 110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</si>
  <si>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</si>
  <si>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</si>
  <si>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</si>
  <si>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188 116 08010 01 6000 140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</si>
  <si>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</si>
  <si>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188 116 21040 04 6000 140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</si>
  <si>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</si>
  <si>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720 207 04020 04 0000 180</t>
  </si>
  <si>
    <t>720 207 04050 04 0000 180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</si>
  <si>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</si>
  <si>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от сдачи в аренду имущества, составляющего казну городских округов (за исключением земельных  участков)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</si>
  <si>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</si>
  <si>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163 111 09044 04 0000 120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</si>
  <si>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</si>
  <si>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</si>
  <si>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</si>
  <si>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</si>
  <si>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</si>
  <si>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100 103 02240 01 0000 110</t>
  </si>
  <si>
    <t>100 103 02250 01 0000 110</t>
  </si>
  <si>
    <t>100 103 02260 01 0000 110</t>
  </si>
  <si>
    <t>321 000 00000 00 0000 000</t>
  </si>
  <si>
    <t>321 116 25060 01 6000 140</t>
  </si>
  <si>
    <t>163 111 05074 04 0000 120</t>
  </si>
  <si>
    <t>Денежные взыскания  (штрафы) за нарушение земельного законодательства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</si>
  <si>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</si>
  <si>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100 000 00000 00 0000 000</t>
  </si>
  <si>
    <t>Федеральное казначейство</t>
  </si>
  <si>
    <t>182 101 02010 01 2100 110</t>
  </si>
  <si>
    <t>182 101 02020 01 2100 110</t>
  </si>
  <si>
    <t>182 101 02030 01 2100 110</t>
  </si>
  <si>
    <t>182 105 02010 02 2100 110</t>
  </si>
  <si>
    <t>182 105 02020 02 2100 110</t>
  </si>
  <si>
    <t>182 105 04010 02 2100 110</t>
  </si>
  <si>
    <t xml:space="preserve">182 106 01020 04 2100 110 </t>
  </si>
  <si>
    <t>182 106 06032 04 1000 110</t>
  </si>
  <si>
    <t>182 106 06032 04 2100 110</t>
  </si>
  <si>
    <t>182 106 06032 04 3000 110</t>
  </si>
  <si>
    <t>182 106 06042 04 1000 110</t>
  </si>
  <si>
    <t>182 106 06042 04 2100 110</t>
  </si>
  <si>
    <t>141 116 08010 01 6000 140</t>
  </si>
  <si>
    <t>141 116 08020 01 6000 140</t>
  </si>
  <si>
    <t>141 116 43000 01 6000 140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</si>
  <si>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</si>
  <si>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</si>
  <si>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</si>
  <si>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</si>
  <si>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</si>
  <si>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</si>
  <si>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Федеральной службы по ветеринарному и фитосанитарному надзору по Орловской и Курской областям</t>
  </si>
  <si>
    <t>МО МВД России "Ливенский"</t>
  </si>
  <si>
    <t>Прочие доходы от компенсации затрат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</si>
  <si>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</si>
  <si>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182 101 02020 01 1000 110</t>
  </si>
  <si>
    <t>720 108 07150 01 1000 110</t>
  </si>
  <si>
    <t>163 113 02064 04 0000 130</t>
  </si>
  <si>
    <t>720 113 02994 04 0000 130</t>
  </si>
  <si>
    <t>141 116 25050 01 6000 140</t>
  </si>
  <si>
    <t>Доходы, поступающие в порядке возмещения расходов, понесенных в связи с эксплуатацией имущества городских округов</t>
  </si>
  <si>
    <t>Государственная пошлина за выдачу разрешения на установку  рекламной конструкции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</si>
  <si>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</si>
  <si>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792 207 04020 04 0000 180</t>
  </si>
  <si>
    <t>792 207 04050 04 0000 180</t>
  </si>
  <si>
    <t>792 113 02994 04 0000 130</t>
  </si>
  <si>
    <t>Доходы бюджета г.Ливны за 2017 год по кодам классификации  доходов бюджета</t>
  </si>
  <si>
    <t>План  на 2017г.</t>
  </si>
  <si>
    <t>Факт  за 2017г.</t>
  </si>
  <si>
    <t>163 11633040 04 0000 140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</si>
  <si>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</si>
  <si>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163 117 05040 04 0000 180</t>
  </si>
  <si>
    <t>Прочие неналоговые доходы бюджетов городских округов</t>
  </si>
  <si>
    <t>182 101 02030 01 2200 110</t>
  </si>
  <si>
    <t>182 101 02010 01 4000 110</t>
  </si>
  <si>
    <t>182 108 03010 01 4000 110</t>
  </si>
  <si>
    <t>188 116 28000 01 6000 140</t>
  </si>
  <si>
    <t>720 115 02040 04 0001 140</t>
  </si>
  <si>
    <t>720 115 02040 04 0002 140</t>
  </si>
  <si>
    <t>720 115 02040 04 0003 140</t>
  </si>
  <si>
    <t>720 116 46000 04 0000 140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</si>
  <si>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</si>
  <si>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720 116 90040 04 0001 140</t>
  </si>
  <si>
    <t>720 116 90040 04 0002 140</t>
  </si>
  <si>
    <t>792 116 21040 04 0000 140</t>
  </si>
  <si>
    <t>161 000 0000 00 0000 000</t>
  </si>
  <si>
    <t>161 116 33040 04 6000 140</t>
  </si>
  <si>
    <t>081 116 25060 01 6000 140</t>
  </si>
  <si>
    <t>498 116 41000 01 6000 140</t>
  </si>
  <si>
    <t>Денежные взыскания (штрафы) за нарушение законодательства Российской Федерации об электроэнергетике</t>
  </si>
  <si>
    <t>322 116 43000 01 6000 140</t>
  </si>
  <si>
    <t>Управление Федеральной антимонопольной  службы по Орловской области</t>
  </si>
  <si>
    <t>322 000 00000 00 0000 000</t>
  </si>
  <si>
    <t>Управление Федеральной службы судебных приставов по Орловской области Ливенский районный отдел</t>
  </si>
  <si>
    <t>498 000 00000 00 0000 000</t>
  </si>
  <si>
    <t>ФБУ "Кадастровая палата" по Орловской области</t>
  </si>
  <si>
    <t xml:space="preserve">тыс.рублей </t>
  </si>
  <si>
    <t>792 202 15001 04 0000 151</t>
  </si>
  <si>
    <t>792 202 15002 04 0000 151</t>
  </si>
  <si>
    <t>792 202 20051 04 0000 151</t>
  </si>
  <si>
    <t>792 202 20077 04 0000 151</t>
  </si>
  <si>
    <t>792 202 20216 04 0000 151</t>
  </si>
  <si>
    <t>792 202 25555 04 0000 151</t>
  </si>
  <si>
    <t>792 202 29999 04 0000 151</t>
  </si>
  <si>
    <t>792 202 30021 04 0000 151</t>
  </si>
  <si>
    <t>792 202 30024 04 0000 151</t>
  </si>
  <si>
    <t>792 202 30027 04 0000 151</t>
  </si>
  <si>
    <t xml:space="preserve">792 202 30029 04 0000 151 </t>
  </si>
  <si>
    <t>792 202 35082 04 0000 151</t>
  </si>
  <si>
    <t>792 202 35120 04 0000 151</t>
  </si>
  <si>
    <t>792 202 35134 04 0000 151</t>
  </si>
  <si>
    <t>792 202 35135 04 0000 151</t>
  </si>
  <si>
    <t>792 202 35260 04 0000 151</t>
  </si>
  <si>
    <t xml:space="preserve"> 792 202 39999 04 0000 151</t>
  </si>
  <si>
    <t xml:space="preserve"> 792 202 49999 04 0000 151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</si>
  <si>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</si>
  <si>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</si>
  <si>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</si>
  <si>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</si>
  <si>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</si>
  <si>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</si>
  <si>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</si>
  <si>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</si>
  <si>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</si>
  <si>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</si>
  <si>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</si>
  <si>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 xml:space="preserve">Управление Федеральной службы по надзору в сфере защиты прав потребителей и благополучия человека по Орловской области </t>
  </si>
  <si>
    <t>Управление Федеральной службы по экологическому, технологическому и атомному надзору (Приокское управление)</t>
  </si>
  <si>
    <t>Приложение № 1                                               к решению Ливенского городского Совета народных депутатов                                        от 30 мая 2018 г. № 23/268-ГС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</si>
</sst>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  <numFmt numFmtId="18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73" fontId="9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/>
    </xf>
    <xf numFmtId="182" fontId="4" fillId="0" borderId="0" xfId="0" applyNumberFormat="1" applyFont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wrapText="1"/>
    </xf>
    <xf numFmtId="49" fontId="11" fillId="0" borderId="12" xfId="0" applyNumberFormat="1" applyFont="1" applyFill="1" applyBorder="1" applyAlignment="1">
      <alignment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 wrapText="1"/>
    </xf>
    <xf numFmtId="173" fontId="4" fillId="0" borderId="1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center" wrapText="1"/>
    </xf>
    <xf numFmtId="173" fontId="4" fillId="0" borderId="13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173" fontId="7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173" fontId="7" fillId="0" borderId="1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Border="1" applyAlignment="1">
      <alignment vertical="center" wrapText="1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wrapText="1"/>
    </xf>
    <xf numFmtId="182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center" vertical="center"/>
    </xf>
    <xf numFmtId="182" fontId="4" fillId="0" borderId="11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82" fontId="4" fillId="0" borderId="18" xfId="0" applyNumberFormat="1" applyFont="1" applyFill="1" applyBorder="1" applyAlignment="1">
      <alignment horizontal="center" vertical="center"/>
    </xf>
    <xf numFmtId="182" fontId="4" fillId="0" borderId="16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wrapText="1"/>
    </xf>
    <xf numFmtId="182" fontId="7" fillId="33" borderId="20" xfId="0" applyNumberFormat="1" applyFont="1" applyFill="1" applyBorder="1" applyAlignment="1">
      <alignment horizontal="center" vertical="center"/>
    </xf>
    <xf numFmtId="173" fontId="7" fillId="33" borderId="21" xfId="0" applyNumberFormat="1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49" fontId="10" fillId="33" borderId="23" xfId="0" applyNumberFormat="1" applyFont="1" applyFill="1" applyBorder="1" applyAlignment="1">
      <alignment vertical="center" wrapText="1"/>
    </xf>
    <xf numFmtId="182" fontId="7" fillId="33" borderId="23" xfId="0" applyNumberFormat="1" applyFont="1" applyFill="1" applyBorder="1" applyAlignment="1">
      <alignment horizontal="center" vertical="center"/>
    </xf>
    <xf numFmtId="173" fontId="7" fillId="33" borderId="24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vertical="center" wrapText="1"/>
    </xf>
    <xf numFmtId="182" fontId="7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 wrapText="1"/>
    </xf>
    <xf numFmtId="173" fontId="7" fillId="33" borderId="24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173" fontId="7" fillId="33" borderId="25" xfId="0" applyNumberFormat="1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vertical="center" wrapText="1"/>
    </xf>
    <xf numFmtId="182" fontId="7" fillId="33" borderId="22" xfId="0" applyNumberFormat="1" applyFont="1" applyFill="1" applyBorder="1" applyAlignment="1">
      <alignment horizontal="center" vertical="center"/>
    </xf>
    <xf numFmtId="182" fontId="7" fillId="33" borderId="24" xfId="0" applyNumberFormat="1" applyFont="1" applyFill="1" applyBorder="1" applyAlignment="1">
      <alignment horizontal="center" vertical="center"/>
    </xf>
    <xf numFmtId="173" fontId="4" fillId="0" borderId="27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3" fontId="1" fillId="0" borderId="0" xfId="0" applyNumberFormat="1" applyFont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1"/>
  <dimension ref="A1:J133"/>
  <sheetViews>
    <sheetView tabSelected="1" view="pageBreakPreview" zoomScale="90" zoomScaleNormal="90" zoomScaleSheetLayoutView="90" zoomScalePageLayoutView="0" workbookViewId="0" topLeftCell="A1">
      <selection activeCell="B1" sqref="B1"/>
    </sheetView>
  </sheetViews>
  <sheetFormatPr defaultColWidth="9.00390625" defaultRowHeight="12.75"/>
  <cols>
    <col min="1" max="1" width="28.125" style="1" customWidth="1"/>
    <col min="2" max="2" width="72.25390625" style="2" customWidth="1"/>
    <col min="3" max="3" width="13.375" style="13" customWidth="1"/>
    <col min="4" max="4" width="12.125" style="16" customWidth="1"/>
    <col min="5" max="5" width="10.25390625" style="16" customWidth="1"/>
    <col min="6" max="6" width="12.625" style="2" customWidth="1"/>
    <col min="7" max="7" width="13.25390625" style="2" customWidth="1"/>
    <col min="8" max="16384" width="9.125" style="2" customWidth="1"/>
  </cols>
  <sheetData>
    <row r="1" spans="3:5" ht="65.25" customHeight="1">
      <c r="C1" s="128" t="s">
        <v>213</v>
      </c>
      <c r="D1" s="128"/>
      <c r="E1" s="128"/>
    </row>
    <row r="2" spans="1:5" ht="20.25" customHeight="1">
      <c r="A2" s="126" t="s">
        <v>151</v>
      </c>
      <c r="B2" s="126"/>
      <c r="C2" s="126"/>
      <c r="D2" s="126"/>
      <c r="E2" s="126"/>
    </row>
    <row r="3" spans="1:4" ht="15" customHeight="1" hidden="1">
      <c r="A3" s="127"/>
      <c r="B3" s="127"/>
      <c r="C3" s="127"/>
      <c r="D3" s="127"/>
    </row>
    <row r="4" spans="1:5" ht="10.5" customHeight="1">
      <c r="A4" s="3"/>
      <c r="B4" s="4"/>
      <c r="C4" s="5"/>
      <c r="E4" s="16" t="s">
        <v>181</v>
      </c>
    </row>
    <row r="5" spans="1:5" s="8" customFormat="1" ht="27" customHeight="1">
      <c r="A5" s="6" t="s">
        <v>0</v>
      </c>
      <c r="B5" s="6" t="s">
        <v>83</v>
      </c>
      <c r="C5" s="14" t="s">
        <v>152</v>
      </c>
      <c r="D5" s="14" t="s">
        <v>153</v>
      </c>
      <c r="E5" s="7" t="s">
        <v>17</v>
      </c>
    </row>
    <row r="6" spans="1:5" s="17" customFormat="1" ht="10.5" customHeight="1" thickBot="1">
      <c r="A6" s="18">
        <v>1</v>
      </c>
      <c r="B6" s="19">
        <v>2</v>
      </c>
      <c r="C6" s="19">
        <v>3</v>
      </c>
      <c r="D6" s="18">
        <v>4</v>
      </c>
      <c r="E6" s="18">
        <v>5</v>
      </c>
    </row>
    <row r="7" spans="1:9" s="9" customFormat="1" ht="17.25" customHeight="1" thickBot="1">
      <c r="A7" s="99" t="s">
        <v>82</v>
      </c>
      <c r="B7" s="100"/>
      <c r="C7" s="101">
        <f>C8+C14+C17+C22+C29+C31+C44+C78+C88+C90+C92+C94+C107</f>
        <v>1003515.1000000001</v>
      </c>
      <c r="D7" s="101">
        <f>D8+D14+D17+D22+D29+D31+D44+D78+D88+D90+D92+D94+D107</f>
        <v>963037.8999999999</v>
      </c>
      <c r="E7" s="102">
        <f aca="true" t="shared" si="0" ref="E7:E13">D7/C7*100</f>
        <v>95.96645830242115</v>
      </c>
      <c r="F7" s="75"/>
      <c r="G7" s="75"/>
      <c r="H7" s="129"/>
      <c r="I7" s="129"/>
    </row>
    <row r="8" spans="1:7" s="22" customFormat="1" ht="35.25" customHeight="1" thickBot="1">
      <c r="A8" s="103" t="s">
        <v>24</v>
      </c>
      <c r="B8" s="104" t="s">
        <v>60</v>
      </c>
      <c r="C8" s="105">
        <f>C9+C10+C11+C12+C13</f>
        <v>1478</v>
      </c>
      <c r="D8" s="105">
        <f>D9+D10+D11+D12+D13</f>
        <v>916.9</v>
      </c>
      <c r="E8" s="106">
        <f t="shared" si="0"/>
        <v>62.03653585926928</v>
      </c>
      <c r="F8" s="21"/>
      <c r="G8" s="77"/>
    </row>
    <row r="9" spans="1:7" s="22" customFormat="1" ht="32.25" customHeight="1">
      <c r="A9" s="26" t="s">
        <v>25</v>
      </c>
      <c r="B9" s="27" t="s">
        <v>30</v>
      </c>
      <c r="C9" s="83">
        <v>90</v>
      </c>
      <c r="D9" s="83">
        <v>68</v>
      </c>
      <c r="E9" s="28">
        <f t="shared" si="0"/>
        <v>75.55555555555556</v>
      </c>
      <c r="F9" s="21"/>
      <c r="G9" s="21"/>
    </row>
    <row r="10" spans="1:6" s="22" customFormat="1" ht="27.75" customHeight="1">
      <c r="A10" s="29" t="s">
        <v>26</v>
      </c>
      <c r="B10" s="27" t="s">
        <v>31</v>
      </c>
      <c r="C10" s="83">
        <v>0</v>
      </c>
      <c r="D10" s="83">
        <v>0.5</v>
      </c>
      <c r="E10" s="28">
        <v>0</v>
      </c>
      <c r="F10" s="21"/>
    </row>
    <row r="11" spans="1:6" s="22" customFormat="1" ht="25.5" customHeight="1">
      <c r="A11" s="29" t="s">
        <v>27</v>
      </c>
      <c r="B11" s="27" t="s">
        <v>32</v>
      </c>
      <c r="C11" s="83">
        <v>110</v>
      </c>
      <c r="D11" s="83">
        <v>8.5</v>
      </c>
      <c r="E11" s="28">
        <f t="shared" si="0"/>
        <v>7.727272727272727</v>
      </c>
      <c r="F11" s="21"/>
    </row>
    <row r="12" spans="1:6" s="22" customFormat="1" ht="21.75" customHeight="1">
      <c r="A12" s="29" t="s">
        <v>28</v>
      </c>
      <c r="B12" s="27" t="s">
        <v>33</v>
      </c>
      <c r="C12" s="83">
        <v>1250</v>
      </c>
      <c r="D12" s="83">
        <v>810.9</v>
      </c>
      <c r="E12" s="28">
        <f t="shared" si="0"/>
        <v>64.872</v>
      </c>
      <c r="F12" s="21"/>
    </row>
    <row r="13" spans="1:6" s="22" customFormat="1" ht="34.5" customHeight="1" thickBot="1">
      <c r="A13" s="30" t="s">
        <v>29</v>
      </c>
      <c r="B13" s="24" t="s">
        <v>15</v>
      </c>
      <c r="C13" s="84">
        <v>28</v>
      </c>
      <c r="D13" s="84">
        <v>29</v>
      </c>
      <c r="E13" s="25">
        <f t="shared" si="0"/>
        <v>103.57142857142858</v>
      </c>
      <c r="F13" s="21"/>
    </row>
    <row r="14" spans="1:6" s="22" customFormat="1" ht="35.25" customHeight="1" thickBot="1">
      <c r="A14" s="103" t="s">
        <v>34</v>
      </c>
      <c r="B14" s="104" t="s">
        <v>136</v>
      </c>
      <c r="C14" s="105">
        <f>C15+C16</f>
        <v>80</v>
      </c>
      <c r="D14" s="105">
        <f>D15+D16</f>
        <v>82</v>
      </c>
      <c r="E14" s="106">
        <f aca="true" t="shared" si="1" ref="E14:E33">D14/C14*100</f>
        <v>102.49999999999999</v>
      </c>
      <c r="F14" s="21"/>
    </row>
    <row r="15" spans="1:6" s="22" customFormat="1" ht="35.25" customHeight="1">
      <c r="A15" s="61" t="s">
        <v>172</v>
      </c>
      <c r="B15" s="27" t="s">
        <v>111</v>
      </c>
      <c r="C15" s="83">
        <v>0</v>
      </c>
      <c r="D15" s="83">
        <v>1</v>
      </c>
      <c r="E15" s="28">
        <v>0</v>
      </c>
      <c r="F15" s="21"/>
    </row>
    <row r="16" spans="1:6" s="22" customFormat="1" ht="38.25" customHeight="1" thickBot="1">
      <c r="A16" s="70" t="s">
        <v>35</v>
      </c>
      <c r="B16" s="24" t="s">
        <v>23</v>
      </c>
      <c r="C16" s="84">
        <v>80</v>
      </c>
      <c r="D16" s="84">
        <v>81</v>
      </c>
      <c r="E16" s="25">
        <f t="shared" si="1"/>
        <v>101.25</v>
      </c>
      <c r="F16" s="21"/>
    </row>
    <row r="17" spans="1:7" s="22" customFormat="1" ht="38.25" customHeight="1" thickBot="1">
      <c r="A17" s="103" t="s">
        <v>113</v>
      </c>
      <c r="B17" s="104" t="s">
        <v>114</v>
      </c>
      <c r="C17" s="105">
        <f>C18+C19+C20+C21</f>
        <v>2555.1000000000004</v>
      </c>
      <c r="D17" s="105">
        <f>D18+D19+D20+D21</f>
        <v>2744.7000000000003</v>
      </c>
      <c r="E17" s="106">
        <f>D17/C17*100</f>
        <v>107.4204532112246</v>
      </c>
      <c r="F17" s="21"/>
      <c r="G17" s="21"/>
    </row>
    <row r="18" spans="1:6" s="22" customFormat="1" ht="66" customHeight="1">
      <c r="A18" s="26" t="s">
        <v>104</v>
      </c>
      <c r="B18" s="71" t="s">
        <v>100</v>
      </c>
      <c r="C18" s="92">
        <v>872.5</v>
      </c>
      <c r="D18" s="92">
        <v>1127.8</v>
      </c>
      <c r="E18" s="39">
        <f>D18/C18*100</f>
        <v>129.26074498567334</v>
      </c>
      <c r="F18" s="21"/>
    </row>
    <row r="19" spans="1:6" s="22" customFormat="1" ht="75" customHeight="1">
      <c r="A19" s="29" t="s">
        <v>105</v>
      </c>
      <c r="B19" s="67" t="s">
        <v>101</v>
      </c>
      <c r="C19" s="85">
        <v>8.7</v>
      </c>
      <c r="D19" s="85">
        <v>11.4</v>
      </c>
      <c r="E19" s="40">
        <f>D19/C19*100</f>
        <v>131.0344827586207</v>
      </c>
      <c r="F19" s="21"/>
    </row>
    <row r="20" spans="1:6" s="22" customFormat="1" ht="68.25" customHeight="1">
      <c r="A20" s="29" t="s">
        <v>106</v>
      </c>
      <c r="B20" s="67" t="s">
        <v>102</v>
      </c>
      <c r="C20" s="85">
        <v>1848.4</v>
      </c>
      <c r="D20" s="85">
        <v>1823.9</v>
      </c>
      <c r="E20" s="40">
        <f>D20/C20*100</f>
        <v>98.67452932265743</v>
      </c>
      <c r="F20" s="21"/>
    </row>
    <row r="21" spans="1:6" s="22" customFormat="1" ht="73.5" customHeight="1" thickBot="1">
      <c r="A21" s="30" t="s">
        <v>107</v>
      </c>
      <c r="B21" s="69" t="s">
        <v>103</v>
      </c>
      <c r="C21" s="86">
        <v>-174.5</v>
      </c>
      <c r="D21" s="86">
        <v>-218.4</v>
      </c>
      <c r="E21" s="44">
        <f>D21/C21*100</f>
        <v>125.15759312320918</v>
      </c>
      <c r="F21" s="21"/>
    </row>
    <row r="22" spans="1:6" s="22" customFormat="1" ht="57" customHeight="1" thickBot="1">
      <c r="A22" s="103" t="s">
        <v>36</v>
      </c>
      <c r="B22" s="104" t="s">
        <v>211</v>
      </c>
      <c r="C22" s="105">
        <f>C23+C24+C25+C26+C27+C28</f>
        <v>1364</v>
      </c>
      <c r="D22" s="105">
        <f>D23+D24+D25+D26+D27+D28</f>
        <v>1512.9</v>
      </c>
      <c r="E22" s="106">
        <f t="shared" si="1"/>
        <v>110.91642228739002</v>
      </c>
      <c r="F22" s="21"/>
    </row>
    <row r="23" spans="1:6" s="22" customFormat="1" ht="57" customHeight="1">
      <c r="A23" s="26" t="s">
        <v>127</v>
      </c>
      <c r="B23" s="32" t="s">
        <v>91</v>
      </c>
      <c r="C23" s="83">
        <v>39</v>
      </c>
      <c r="D23" s="83">
        <v>39</v>
      </c>
      <c r="E23" s="28">
        <f t="shared" si="1"/>
        <v>100</v>
      </c>
      <c r="F23" s="21"/>
    </row>
    <row r="24" spans="1:6" s="22" customFormat="1" ht="57" customHeight="1">
      <c r="A24" s="29" t="s">
        <v>128</v>
      </c>
      <c r="B24" s="54" t="s">
        <v>130</v>
      </c>
      <c r="C24" s="42">
        <v>32</v>
      </c>
      <c r="D24" s="42">
        <v>38</v>
      </c>
      <c r="E24" s="28">
        <f t="shared" si="1"/>
        <v>118.75</v>
      </c>
      <c r="F24" s="21"/>
    </row>
    <row r="25" spans="1:6" s="22" customFormat="1" ht="39.75" customHeight="1">
      <c r="A25" s="29" t="s">
        <v>144</v>
      </c>
      <c r="B25" s="24" t="s">
        <v>15</v>
      </c>
      <c r="C25" s="83">
        <v>60</v>
      </c>
      <c r="D25" s="83">
        <v>60</v>
      </c>
      <c r="E25" s="28">
        <f t="shared" si="1"/>
        <v>100</v>
      </c>
      <c r="F25" s="21"/>
    </row>
    <row r="26" spans="1:6" s="22" customFormat="1" ht="57" customHeight="1">
      <c r="A26" s="29" t="s">
        <v>37</v>
      </c>
      <c r="B26" s="33" t="s">
        <v>39</v>
      </c>
      <c r="C26" s="83">
        <v>540</v>
      </c>
      <c r="D26" s="83">
        <v>565.6</v>
      </c>
      <c r="E26" s="28">
        <f t="shared" si="1"/>
        <v>104.74074074074073</v>
      </c>
      <c r="F26" s="21"/>
    </row>
    <row r="27" spans="1:6" s="22" customFormat="1" ht="63.75" customHeight="1">
      <c r="A27" s="29" t="s">
        <v>129</v>
      </c>
      <c r="B27" s="33" t="s">
        <v>131</v>
      </c>
      <c r="C27" s="42">
        <v>4</v>
      </c>
      <c r="D27" s="42">
        <v>4.5</v>
      </c>
      <c r="E27" s="28">
        <f t="shared" si="1"/>
        <v>112.5</v>
      </c>
      <c r="F27" s="21"/>
    </row>
    <row r="28" spans="1:6" s="22" customFormat="1" ht="42" customHeight="1" thickBot="1">
      <c r="A28" s="30" t="s">
        <v>38</v>
      </c>
      <c r="B28" s="31" t="s">
        <v>23</v>
      </c>
      <c r="C28" s="84">
        <v>689</v>
      </c>
      <c r="D28" s="84">
        <v>805.8</v>
      </c>
      <c r="E28" s="25">
        <f t="shared" si="1"/>
        <v>116.95210449927431</v>
      </c>
      <c r="F28" s="21"/>
    </row>
    <row r="29" spans="1:6" s="22" customFormat="1" ht="42" customHeight="1" thickBot="1">
      <c r="A29" s="103" t="s">
        <v>170</v>
      </c>
      <c r="B29" s="104" t="s">
        <v>176</v>
      </c>
      <c r="C29" s="105">
        <f>C30</f>
        <v>6</v>
      </c>
      <c r="D29" s="105">
        <f>D30</f>
        <v>6</v>
      </c>
      <c r="E29" s="106">
        <f t="shared" si="1"/>
        <v>100</v>
      </c>
      <c r="F29" s="21"/>
    </row>
    <row r="30" spans="1:6" s="22" customFormat="1" ht="61.5" customHeight="1" thickBot="1">
      <c r="A30" s="121" t="s">
        <v>171</v>
      </c>
      <c r="B30" s="27" t="s">
        <v>155</v>
      </c>
      <c r="C30" s="84">
        <v>6</v>
      </c>
      <c r="D30" s="84">
        <v>6</v>
      </c>
      <c r="E30" s="25">
        <f t="shared" si="1"/>
        <v>100</v>
      </c>
      <c r="F30" s="21"/>
    </row>
    <row r="31" spans="1:6" s="22" customFormat="1" ht="26.25" customHeight="1" thickBot="1">
      <c r="A31" s="103" t="s">
        <v>40</v>
      </c>
      <c r="B31" s="104" t="s">
        <v>84</v>
      </c>
      <c r="C31" s="105">
        <f>C32+C33+C34+C35+C36+C37+C38+C39+C40+C41+C42+C43</f>
        <v>59472.8</v>
      </c>
      <c r="D31" s="105">
        <f>D32+D33+D34+D35+D36+D37+D38+D39+D40+D41+D42+D43</f>
        <v>58676.399999999994</v>
      </c>
      <c r="E31" s="106">
        <f t="shared" si="1"/>
        <v>98.66090044524555</v>
      </c>
      <c r="F31" s="21"/>
    </row>
    <row r="32" spans="1:7" s="22" customFormat="1" ht="54" customHeight="1">
      <c r="A32" s="26" t="s">
        <v>85</v>
      </c>
      <c r="B32" s="27" t="s">
        <v>87</v>
      </c>
      <c r="C32" s="83">
        <v>655.5</v>
      </c>
      <c r="D32" s="83">
        <v>655.5</v>
      </c>
      <c r="E32" s="36">
        <f t="shared" si="1"/>
        <v>100</v>
      </c>
      <c r="F32" s="21"/>
      <c r="G32" s="21"/>
    </row>
    <row r="33" spans="1:7" s="23" customFormat="1" ht="70.5" customHeight="1">
      <c r="A33" s="34" t="s">
        <v>41</v>
      </c>
      <c r="B33" s="35" t="s">
        <v>44</v>
      </c>
      <c r="C33" s="93">
        <v>28000</v>
      </c>
      <c r="D33" s="93">
        <v>29774.5</v>
      </c>
      <c r="E33" s="36">
        <f t="shared" si="1"/>
        <v>106.33749999999999</v>
      </c>
      <c r="F33" s="76"/>
      <c r="G33" s="76"/>
    </row>
    <row r="34" spans="1:6" s="22" customFormat="1" ht="39" customHeight="1">
      <c r="A34" s="29" t="s">
        <v>110</v>
      </c>
      <c r="B34" s="27" t="s">
        <v>97</v>
      </c>
      <c r="C34" s="83">
        <v>2388</v>
      </c>
      <c r="D34" s="83">
        <v>2030.4</v>
      </c>
      <c r="E34" s="28">
        <f aca="true" t="shared" si="2" ref="E34:E40">D34/C34*100</f>
        <v>85.02512562814071</v>
      </c>
      <c r="F34" s="21"/>
    </row>
    <row r="35" spans="1:7" s="22" customFormat="1" ht="48.75" customHeight="1">
      <c r="A35" s="29" t="s">
        <v>2</v>
      </c>
      <c r="B35" s="27" t="s">
        <v>45</v>
      </c>
      <c r="C35" s="83">
        <v>11200</v>
      </c>
      <c r="D35" s="83">
        <v>10252.4</v>
      </c>
      <c r="E35" s="28">
        <f t="shared" si="2"/>
        <v>91.53928571428571</v>
      </c>
      <c r="F35" s="21"/>
      <c r="G35" s="21"/>
    </row>
    <row r="36" spans="1:7" s="22" customFormat="1" ht="63" customHeight="1">
      <c r="A36" s="29" t="s">
        <v>99</v>
      </c>
      <c r="B36" s="35" t="s">
        <v>98</v>
      </c>
      <c r="C36" s="83">
        <v>2000</v>
      </c>
      <c r="D36" s="83">
        <v>1604.7</v>
      </c>
      <c r="E36" s="28">
        <f t="shared" si="2"/>
        <v>80.235</v>
      </c>
      <c r="F36" s="21"/>
      <c r="G36" s="21"/>
    </row>
    <row r="37" spans="1:7" s="22" customFormat="1" ht="63" customHeight="1">
      <c r="A37" s="29" t="s">
        <v>142</v>
      </c>
      <c r="B37" s="27" t="s">
        <v>145</v>
      </c>
      <c r="C37" s="83">
        <v>5</v>
      </c>
      <c r="D37" s="83">
        <v>5.2</v>
      </c>
      <c r="E37" s="28">
        <f t="shared" si="2"/>
        <v>104</v>
      </c>
      <c r="F37" s="21"/>
      <c r="G37" s="21"/>
    </row>
    <row r="38" spans="1:7" s="22" customFormat="1" ht="87" customHeight="1">
      <c r="A38" s="29" t="s">
        <v>42</v>
      </c>
      <c r="B38" s="37" t="s">
        <v>71</v>
      </c>
      <c r="C38" s="83">
        <v>5107.4</v>
      </c>
      <c r="D38" s="83">
        <v>3272.7</v>
      </c>
      <c r="E38" s="28">
        <f t="shared" si="2"/>
        <v>64.07761287543565</v>
      </c>
      <c r="F38" s="21"/>
      <c r="G38" s="21"/>
    </row>
    <row r="39" spans="1:7" s="22" customFormat="1" ht="48" customHeight="1">
      <c r="A39" s="29" t="s">
        <v>3</v>
      </c>
      <c r="B39" s="27" t="s">
        <v>88</v>
      </c>
      <c r="C39" s="83">
        <v>9820.6</v>
      </c>
      <c r="D39" s="83">
        <v>10743.2</v>
      </c>
      <c r="E39" s="28">
        <f t="shared" si="2"/>
        <v>109.3945380119341</v>
      </c>
      <c r="F39" s="21"/>
      <c r="G39" s="21"/>
    </row>
    <row r="40" spans="1:7" s="22" customFormat="1" ht="46.5" customHeight="1">
      <c r="A40" s="29" t="s">
        <v>4</v>
      </c>
      <c r="B40" s="27" t="s">
        <v>46</v>
      </c>
      <c r="C40" s="83">
        <v>296.3</v>
      </c>
      <c r="D40" s="83">
        <v>330.4</v>
      </c>
      <c r="E40" s="28">
        <f t="shared" si="2"/>
        <v>111.50860614242322</v>
      </c>
      <c r="F40" s="21"/>
      <c r="G40" s="21"/>
    </row>
    <row r="41" spans="1:7" s="22" customFormat="1" ht="57" customHeight="1">
      <c r="A41" s="29" t="s">
        <v>154</v>
      </c>
      <c r="B41" s="54" t="s">
        <v>155</v>
      </c>
      <c r="C41" s="42">
        <v>0</v>
      </c>
      <c r="D41" s="42">
        <v>6</v>
      </c>
      <c r="E41" s="63">
        <v>0</v>
      </c>
      <c r="F41" s="21"/>
      <c r="G41" s="21"/>
    </row>
    <row r="42" spans="1:7" s="22" customFormat="1" ht="25.5" customHeight="1">
      <c r="A42" s="29" t="s">
        <v>43</v>
      </c>
      <c r="B42" s="54" t="s">
        <v>16</v>
      </c>
      <c r="C42" s="42">
        <v>0</v>
      </c>
      <c r="D42" s="42">
        <v>1.1</v>
      </c>
      <c r="E42" s="63">
        <v>0</v>
      </c>
      <c r="F42" s="21"/>
      <c r="G42" s="21"/>
    </row>
    <row r="43" spans="1:7" s="22" customFormat="1" ht="25.5" customHeight="1" thickBot="1">
      <c r="A43" s="30" t="s">
        <v>156</v>
      </c>
      <c r="B43" s="31" t="s">
        <v>157</v>
      </c>
      <c r="C43" s="43">
        <v>0</v>
      </c>
      <c r="D43" s="43">
        <v>0.3</v>
      </c>
      <c r="E43" s="90">
        <v>0</v>
      </c>
      <c r="F43" s="21"/>
      <c r="G43" s="21"/>
    </row>
    <row r="44" spans="1:6" s="22" customFormat="1" ht="30.75" customHeight="1" thickBot="1">
      <c r="A44" s="103" t="s">
        <v>47</v>
      </c>
      <c r="B44" s="104" t="s">
        <v>61</v>
      </c>
      <c r="C44" s="105">
        <f>C45+C46+C47+C48+C49+C50+C51+C52+C53+C54+C55+C56+C57+C58+C59+C60+C61+C62+C63+C64+C65+C66+C67+C68+C69+C70+C71+C72+C73+C74+C75+C76+C77</f>
        <v>264649</v>
      </c>
      <c r="D44" s="105">
        <f>D45+D46+D47+D48+D49+D50+D51+D52+D53+D54+D55+D56+D57+D58+D59+D60+D61+D62+D63+D64+D65+D66+D67+D68+D69+D70+D71+D72+D73+D74+D75+D76+D77</f>
        <v>271486.50000000006</v>
      </c>
      <c r="E44" s="106">
        <f>D44/C44*100</f>
        <v>102.58361074479785</v>
      </c>
      <c r="F44" s="21"/>
    </row>
    <row r="45" spans="1:9" ht="67.5" customHeight="1">
      <c r="A45" s="64" t="s">
        <v>72</v>
      </c>
      <c r="B45" s="38" t="s">
        <v>112</v>
      </c>
      <c r="C45" s="87">
        <v>180138</v>
      </c>
      <c r="D45" s="87">
        <v>185192.6</v>
      </c>
      <c r="E45" s="28">
        <f>D45/C45*100</f>
        <v>102.8059598752068</v>
      </c>
      <c r="F45" s="77"/>
      <c r="G45" s="77"/>
      <c r="H45" s="22"/>
      <c r="I45" s="22"/>
    </row>
    <row r="46" spans="1:5" ht="68.25" customHeight="1">
      <c r="A46" s="29" t="s">
        <v>115</v>
      </c>
      <c r="B46" s="38" t="s">
        <v>112</v>
      </c>
      <c r="C46" s="88">
        <v>630</v>
      </c>
      <c r="D46" s="88">
        <v>663.7</v>
      </c>
      <c r="E46" s="63">
        <f aca="true" t="shared" si="3" ref="E46:E56">D46/C46*100</f>
        <v>105.34920634920636</v>
      </c>
    </row>
    <row r="47" spans="1:6" ht="69.75" customHeight="1">
      <c r="A47" s="29" t="s">
        <v>73</v>
      </c>
      <c r="B47" s="38" t="s">
        <v>112</v>
      </c>
      <c r="C47" s="88">
        <v>1116</v>
      </c>
      <c r="D47" s="88">
        <v>1242</v>
      </c>
      <c r="E47" s="63">
        <f t="shared" si="3"/>
        <v>111.29032258064515</v>
      </c>
      <c r="F47" s="20"/>
    </row>
    <row r="48" spans="1:6" ht="69.75" customHeight="1">
      <c r="A48" s="29" t="s">
        <v>159</v>
      </c>
      <c r="B48" s="38" t="s">
        <v>112</v>
      </c>
      <c r="C48" s="88">
        <v>0</v>
      </c>
      <c r="D48" s="88">
        <v>0.1</v>
      </c>
      <c r="E48" s="63">
        <v>0</v>
      </c>
      <c r="F48" s="20"/>
    </row>
    <row r="49" spans="1:6" ht="99.75" customHeight="1">
      <c r="A49" s="29" t="s">
        <v>140</v>
      </c>
      <c r="B49" s="41" t="s">
        <v>64</v>
      </c>
      <c r="C49" s="88">
        <v>870</v>
      </c>
      <c r="D49" s="88">
        <v>929.7</v>
      </c>
      <c r="E49" s="63">
        <f t="shared" si="3"/>
        <v>106.86206896551724</v>
      </c>
      <c r="F49" s="20"/>
    </row>
    <row r="50" spans="1:5" ht="99" customHeight="1">
      <c r="A50" s="29" t="s">
        <v>116</v>
      </c>
      <c r="B50" s="41" t="s">
        <v>64</v>
      </c>
      <c r="C50" s="88">
        <v>4</v>
      </c>
      <c r="D50" s="88">
        <v>5.3</v>
      </c>
      <c r="E50" s="63">
        <f t="shared" si="3"/>
        <v>132.5</v>
      </c>
    </row>
    <row r="51" spans="1:5" ht="101.25" customHeight="1">
      <c r="A51" s="29" t="s">
        <v>48</v>
      </c>
      <c r="B51" s="41" t="s">
        <v>64</v>
      </c>
      <c r="C51" s="88">
        <v>19</v>
      </c>
      <c r="D51" s="88">
        <v>23.7</v>
      </c>
      <c r="E51" s="63">
        <f t="shared" si="3"/>
        <v>124.73684210526315</v>
      </c>
    </row>
    <row r="52" spans="1:6" ht="39.75" customHeight="1">
      <c r="A52" s="29" t="s">
        <v>5</v>
      </c>
      <c r="B52" s="41" t="s">
        <v>65</v>
      </c>
      <c r="C52" s="88">
        <v>1167</v>
      </c>
      <c r="D52" s="88">
        <v>1194.3</v>
      </c>
      <c r="E52" s="63">
        <f t="shared" si="3"/>
        <v>102.33933161953728</v>
      </c>
      <c r="F52" s="20"/>
    </row>
    <row r="53" spans="1:6" ht="39" customHeight="1">
      <c r="A53" s="30" t="s">
        <v>117</v>
      </c>
      <c r="B53" s="41" t="s">
        <v>65</v>
      </c>
      <c r="C53" s="85">
        <v>34</v>
      </c>
      <c r="D53" s="85">
        <v>34.7</v>
      </c>
      <c r="E53" s="63">
        <f t="shared" si="3"/>
        <v>102.05882352941178</v>
      </c>
      <c r="F53" s="20">
        <f>D52+D53+D54+D55</f>
        <v>1277.6</v>
      </c>
    </row>
    <row r="54" spans="1:5" ht="39" customHeight="1">
      <c r="A54" s="30" t="s">
        <v>158</v>
      </c>
      <c r="B54" s="41" t="s">
        <v>65</v>
      </c>
      <c r="C54" s="85">
        <v>1</v>
      </c>
      <c r="D54" s="85">
        <v>1</v>
      </c>
      <c r="E54" s="63">
        <f t="shared" si="3"/>
        <v>100</v>
      </c>
    </row>
    <row r="55" spans="1:5" ht="35.25" customHeight="1">
      <c r="A55" s="29" t="s">
        <v>49</v>
      </c>
      <c r="B55" s="41" t="s">
        <v>65</v>
      </c>
      <c r="C55" s="85">
        <v>46</v>
      </c>
      <c r="D55" s="85">
        <v>47.6</v>
      </c>
      <c r="E55" s="63">
        <f t="shared" si="3"/>
        <v>103.47826086956522</v>
      </c>
    </row>
    <row r="56" spans="1:6" ht="86.25" customHeight="1">
      <c r="A56" s="29" t="s">
        <v>6</v>
      </c>
      <c r="B56" s="74" t="s">
        <v>139</v>
      </c>
      <c r="C56" s="85">
        <v>675</v>
      </c>
      <c r="D56" s="85">
        <v>676.9</v>
      </c>
      <c r="E56" s="63">
        <f t="shared" si="3"/>
        <v>100.28148148148148</v>
      </c>
      <c r="F56" s="20"/>
    </row>
    <row r="57" spans="1:8" ht="33" customHeight="1">
      <c r="A57" s="29" t="s">
        <v>19</v>
      </c>
      <c r="B57" s="41" t="s">
        <v>1</v>
      </c>
      <c r="C57" s="88">
        <v>34118</v>
      </c>
      <c r="D57" s="88">
        <v>34466.8</v>
      </c>
      <c r="E57" s="63">
        <f aca="true" t="shared" si="4" ref="E57:E63">D57/C57*100</f>
        <v>101.02233425171465</v>
      </c>
      <c r="F57" s="77"/>
      <c r="G57" s="77"/>
      <c r="H57" s="22"/>
    </row>
    <row r="58" spans="1:5" ht="27.75" customHeight="1">
      <c r="A58" s="29" t="s">
        <v>118</v>
      </c>
      <c r="B58" s="41" t="s">
        <v>1</v>
      </c>
      <c r="C58" s="88">
        <v>200</v>
      </c>
      <c r="D58" s="88">
        <v>210.6</v>
      </c>
      <c r="E58" s="63">
        <f t="shared" si="4"/>
        <v>105.3</v>
      </c>
    </row>
    <row r="59" spans="1:5" ht="30.75" customHeight="1">
      <c r="A59" s="29" t="s">
        <v>20</v>
      </c>
      <c r="B59" s="41" t="s">
        <v>1</v>
      </c>
      <c r="C59" s="88">
        <v>380</v>
      </c>
      <c r="D59" s="88">
        <v>389.7</v>
      </c>
      <c r="E59" s="63">
        <f t="shared" si="4"/>
        <v>102.55263157894736</v>
      </c>
    </row>
    <row r="60" spans="1:6" ht="40.5" customHeight="1">
      <c r="A60" s="29" t="s">
        <v>21</v>
      </c>
      <c r="B60" s="41" t="s">
        <v>66</v>
      </c>
      <c r="C60" s="86">
        <v>2</v>
      </c>
      <c r="D60" s="86">
        <v>2.1</v>
      </c>
      <c r="E60" s="90">
        <f t="shared" si="4"/>
        <v>105</v>
      </c>
      <c r="F60" s="20"/>
    </row>
    <row r="61" spans="1:5" ht="33" customHeight="1">
      <c r="A61" s="29" t="s">
        <v>119</v>
      </c>
      <c r="B61" s="41" t="s">
        <v>66</v>
      </c>
      <c r="C61" s="86">
        <v>0</v>
      </c>
      <c r="D61" s="86">
        <v>0.6</v>
      </c>
      <c r="E61" s="90">
        <v>0</v>
      </c>
    </row>
    <row r="62" spans="1:8" ht="15" customHeight="1">
      <c r="A62" s="45" t="s">
        <v>22</v>
      </c>
      <c r="B62" s="46" t="s">
        <v>13</v>
      </c>
      <c r="C62" s="42">
        <v>339</v>
      </c>
      <c r="D62" s="42">
        <v>270.9</v>
      </c>
      <c r="E62" s="90">
        <f t="shared" si="4"/>
        <v>79.91150442477876</v>
      </c>
      <c r="F62" s="77"/>
      <c r="G62" s="77"/>
      <c r="H62" s="22"/>
    </row>
    <row r="63" spans="1:8" ht="30.75" customHeight="1">
      <c r="A63" s="45" t="s">
        <v>86</v>
      </c>
      <c r="B63" s="47" t="s">
        <v>89</v>
      </c>
      <c r="C63" s="42">
        <v>2000</v>
      </c>
      <c r="D63" s="42">
        <v>2181</v>
      </c>
      <c r="E63" s="90">
        <f t="shared" si="4"/>
        <v>109.05</v>
      </c>
      <c r="F63" s="77"/>
      <c r="G63" s="77"/>
      <c r="H63" s="22"/>
    </row>
    <row r="64" spans="1:8" ht="38.25" customHeight="1">
      <c r="A64" s="45" t="s">
        <v>120</v>
      </c>
      <c r="B64" s="47" t="s">
        <v>89</v>
      </c>
      <c r="C64" s="42">
        <v>0</v>
      </c>
      <c r="D64" s="42">
        <v>0.2</v>
      </c>
      <c r="E64" s="90">
        <v>0</v>
      </c>
      <c r="F64" s="22"/>
      <c r="G64" s="22"/>
      <c r="H64" s="22"/>
    </row>
    <row r="65" spans="1:8" ht="52.5" customHeight="1">
      <c r="A65" s="29" t="s">
        <v>7</v>
      </c>
      <c r="B65" s="41" t="s">
        <v>67</v>
      </c>
      <c r="C65" s="42">
        <v>5380</v>
      </c>
      <c r="D65" s="42">
        <v>5620</v>
      </c>
      <c r="E65" s="63">
        <f aca="true" t="shared" si="5" ref="E65:E71">D65/C65*100</f>
        <v>104.46096654275092</v>
      </c>
      <c r="F65" s="77"/>
      <c r="G65" s="77"/>
      <c r="H65" s="22"/>
    </row>
    <row r="66" spans="1:8" ht="52.5" customHeight="1">
      <c r="A66" s="29" t="s">
        <v>121</v>
      </c>
      <c r="B66" s="41" t="s">
        <v>67</v>
      </c>
      <c r="C66" s="42">
        <v>40</v>
      </c>
      <c r="D66" s="42">
        <v>42.4</v>
      </c>
      <c r="E66" s="63">
        <f t="shared" si="5"/>
        <v>106</v>
      </c>
      <c r="F66" s="22"/>
      <c r="G66" s="22"/>
      <c r="H66" s="22"/>
    </row>
    <row r="67" spans="1:8" ht="42" customHeight="1">
      <c r="A67" s="29" t="s">
        <v>122</v>
      </c>
      <c r="B67" s="48" t="s">
        <v>132</v>
      </c>
      <c r="C67" s="42">
        <v>19069</v>
      </c>
      <c r="D67" s="42">
        <v>19452.9</v>
      </c>
      <c r="E67" s="63">
        <f t="shared" si="5"/>
        <v>102.01321516597619</v>
      </c>
      <c r="F67" s="77"/>
      <c r="G67" s="77"/>
      <c r="H67" s="22"/>
    </row>
    <row r="68" spans="1:5" ht="39.75" customHeight="1">
      <c r="A68" s="29" t="s">
        <v>123</v>
      </c>
      <c r="B68" s="48" t="s">
        <v>132</v>
      </c>
      <c r="C68" s="42">
        <v>90</v>
      </c>
      <c r="D68" s="42">
        <v>97.2</v>
      </c>
      <c r="E68" s="63">
        <f t="shared" si="5"/>
        <v>108</v>
      </c>
    </row>
    <row r="69" spans="1:5" ht="34.5" customHeight="1">
      <c r="A69" s="29" t="s">
        <v>124</v>
      </c>
      <c r="B69" s="48" t="s">
        <v>132</v>
      </c>
      <c r="C69" s="88">
        <v>20</v>
      </c>
      <c r="D69" s="88">
        <v>20.5</v>
      </c>
      <c r="E69" s="63">
        <f t="shared" si="5"/>
        <v>102.49999999999999</v>
      </c>
    </row>
    <row r="70" spans="1:5" ht="36" customHeight="1">
      <c r="A70" s="29" t="s">
        <v>125</v>
      </c>
      <c r="B70" s="48" t="s">
        <v>133</v>
      </c>
      <c r="C70" s="88">
        <v>10630</v>
      </c>
      <c r="D70" s="88">
        <v>10799.5</v>
      </c>
      <c r="E70" s="63">
        <f t="shared" si="5"/>
        <v>101.59454374412043</v>
      </c>
    </row>
    <row r="71" spans="1:5" ht="41.25" customHeight="1">
      <c r="A71" s="29" t="s">
        <v>126</v>
      </c>
      <c r="B71" s="48" t="s">
        <v>133</v>
      </c>
      <c r="C71" s="88">
        <v>70</v>
      </c>
      <c r="D71" s="88">
        <v>75.6</v>
      </c>
      <c r="E71" s="63">
        <f t="shared" si="5"/>
        <v>107.99999999999999</v>
      </c>
    </row>
    <row r="72" spans="1:8" ht="44.25" customHeight="1">
      <c r="A72" s="26" t="s">
        <v>18</v>
      </c>
      <c r="B72" s="49" t="s">
        <v>68</v>
      </c>
      <c r="C72" s="87">
        <v>6920</v>
      </c>
      <c r="D72" s="87">
        <v>7111.8</v>
      </c>
      <c r="E72" s="28">
        <f aca="true" t="shared" si="6" ref="E72:E84">D72/C72*100</f>
        <v>102.77167630057804</v>
      </c>
      <c r="F72" s="77"/>
      <c r="G72" s="77"/>
      <c r="H72" s="22"/>
    </row>
    <row r="73" spans="1:8" ht="44.25" customHeight="1">
      <c r="A73" s="26" t="s">
        <v>160</v>
      </c>
      <c r="B73" s="49" t="s">
        <v>68</v>
      </c>
      <c r="C73" s="87">
        <v>0</v>
      </c>
      <c r="D73" s="87">
        <v>-0.1</v>
      </c>
      <c r="E73" s="28">
        <v>0</v>
      </c>
      <c r="F73" s="77"/>
      <c r="G73" s="77"/>
      <c r="H73" s="22"/>
    </row>
    <row r="74" spans="1:5" ht="71.25" customHeight="1">
      <c r="A74" s="50" t="s">
        <v>51</v>
      </c>
      <c r="B74" s="73" t="s">
        <v>200</v>
      </c>
      <c r="C74" s="87">
        <v>176</v>
      </c>
      <c r="D74" s="87">
        <v>205.7</v>
      </c>
      <c r="E74" s="28">
        <f t="shared" si="6"/>
        <v>116.875</v>
      </c>
    </row>
    <row r="75" spans="1:5" ht="54" customHeight="1">
      <c r="A75" s="50" t="s">
        <v>52</v>
      </c>
      <c r="B75" s="33" t="s">
        <v>134</v>
      </c>
      <c r="C75" s="87">
        <v>33</v>
      </c>
      <c r="D75" s="87">
        <v>36.5</v>
      </c>
      <c r="E75" s="28">
        <f t="shared" si="6"/>
        <v>110.6060606060606</v>
      </c>
    </row>
    <row r="76" spans="1:5" ht="56.25" customHeight="1">
      <c r="A76" s="50" t="s">
        <v>53</v>
      </c>
      <c r="B76" s="33" t="s">
        <v>135</v>
      </c>
      <c r="C76" s="87">
        <v>360</v>
      </c>
      <c r="D76" s="87">
        <v>366</v>
      </c>
      <c r="E76" s="28">
        <f t="shared" si="6"/>
        <v>101.66666666666666</v>
      </c>
    </row>
    <row r="77" spans="1:5" ht="42.75" customHeight="1" thickBot="1">
      <c r="A77" s="51" t="s">
        <v>54</v>
      </c>
      <c r="B77" s="31" t="s">
        <v>23</v>
      </c>
      <c r="C77" s="86">
        <v>122</v>
      </c>
      <c r="D77" s="86">
        <v>125</v>
      </c>
      <c r="E77" s="90">
        <f t="shared" si="6"/>
        <v>102.45901639344261</v>
      </c>
    </row>
    <row r="78" spans="1:5" ht="27" customHeight="1" thickBot="1">
      <c r="A78" s="107" t="s">
        <v>50</v>
      </c>
      <c r="B78" s="113" t="s">
        <v>137</v>
      </c>
      <c r="C78" s="105">
        <f>C79+C80+C81+C82+C83+C84</f>
        <v>2810</v>
      </c>
      <c r="D78" s="105">
        <f>D79+D80+D81+D82+D83+D84</f>
        <v>2841.8</v>
      </c>
      <c r="E78" s="106">
        <f>D78/C78*100</f>
        <v>101.13167259786478</v>
      </c>
    </row>
    <row r="79" spans="1:5" ht="66.75" customHeight="1">
      <c r="A79" s="52" t="s">
        <v>90</v>
      </c>
      <c r="B79" s="32" t="s">
        <v>91</v>
      </c>
      <c r="C79" s="87">
        <v>75</v>
      </c>
      <c r="D79" s="87">
        <v>78.8</v>
      </c>
      <c r="E79" s="28">
        <f>D79/C79*100</f>
        <v>105.06666666666666</v>
      </c>
    </row>
    <row r="80" spans="1:5" ht="66.75" customHeight="1">
      <c r="A80" s="52" t="s">
        <v>92</v>
      </c>
      <c r="B80" s="32" t="s">
        <v>93</v>
      </c>
      <c r="C80" s="87">
        <v>180</v>
      </c>
      <c r="D80" s="87">
        <v>180</v>
      </c>
      <c r="E80" s="28">
        <f>D80/C80*100</f>
        <v>100</v>
      </c>
    </row>
    <row r="81" spans="1:5" ht="66.75" customHeight="1">
      <c r="A81" s="29" t="s">
        <v>161</v>
      </c>
      <c r="B81" s="33" t="s">
        <v>39</v>
      </c>
      <c r="C81" s="87">
        <v>3</v>
      </c>
      <c r="D81" s="87">
        <v>3.5</v>
      </c>
      <c r="E81" s="28">
        <f>D81/C81*100</f>
        <v>116.66666666666667</v>
      </c>
    </row>
    <row r="82" spans="1:5" ht="41.25" customHeight="1">
      <c r="A82" s="29" t="s">
        <v>55</v>
      </c>
      <c r="B82" s="53" t="s">
        <v>69</v>
      </c>
      <c r="C82" s="88">
        <v>405</v>
      </c>
      <c r="D82" s="88">
        <v>407.5</v>
      </c>
      <c r="E82" s="63">
        <f t="shared" si="6"/>
        <v>100.61728395061729</v>
      </c>
    </row>
    <row r="83" spans="1:5" ht="54" customHeight="1">
      <c r="A83" s="65" t="s">
        <v>56</v>
      </c>
      <c r="B83" s="48" t="s">
        <v>70</v>
      </c>
      <c r="C83" s="89">
        <v>77</v>
      </c>
      <c r="D83" s="88">
        <v>92.7</v>
      </c>
      <c r="E83" s="63">
        <f t="shared" si="6"/>
        <v>120.3896103896104</v>
      </c>
    </row>
    <row r="84" spans="1:5" ht="43.5" customHeight="1" thickBot="1">
      <c r="A84" s="51" t="s">
        <v>57</v>
      </c>
      <c r="B84" s="24" t="s">
        <v>23</v>
      </c>
      <c r="C84" s="86">
        <v>2070</v>
      </c>
      <c r="D84" s="86">
        <v>2079.3</v>
      </c>
      <c r="E84" s="90">
        <f t="shared" si="6"/>
        <v>100.44927536231884</v>
      </c>
    </row>
    <row r="85" spans="1:5" ht="25.5" customHeight="1" hidden="1">
      <c r="A85" s="55" t="s">
        <v>8</v>
      </c>
      <c r="B85" s="56" t="s">
        <v>14</v>
      </c>
      <c r="C85" s="42">
        <v>0</v>
      </c>
      <c r="D85" s="42">
        <v>0</v>
      </c>
      <c r="E85" s="57"/>
    </row>
    <row r="86" spans="1:5" ht="25.5" customHeight="1" hidden="1">
      <c r="A86" s="55" t="s">
        <v>9</v>
      </c>
      <c r="B86" s="56" t="s">
        <v>14</v>
      </c>
      <c r="C86" s="42">
        <v>0</v>
      </c>
      <c r="D86" s="42">
        <v>0</v>
      </c>
      <c r="E86" s="57"/>
    </row>
    <row r="87" spans="1:5" ht="25.5" customHeight="1" hidden="1">
      <c r="A87" s="58" t="s">
        <v>10</v>
      </c>
      <c r="B87" s="59" t="s">
        <v>14</v>
      </c>
      <c r="C87" s="43">
        <v>0</v>
      </c>
      <c r="D87" s="43">
        <v>0</v>
      </c>
      <c r="E87" s="60"/>
    </row>
    <row r="88" spans="1:5" ht="34.5" customHeight="1" thickBot="1">
      <c r="A88" s="108" t="s">
        <v>108</v>
      </c>
      <c r="B88" s="117" t="s">
        <v>180</v>
      </c>
      <c r="C88" s="118">
        <f>C89</f>
        <v>60</v>
      </c>
      <c r="D88" s="119">
        <f>D89</f>
        <v>60.1</v>
      </c>
      <c r="E88" s="116">
        <f>D88/C88*100</f>
        <v>100.16666666666667</v>
      </c>
    </row>
    <row r="89" spans="1:5" ht="32.25" customHeight="1" thickBot="1">
      <c r="A89" s="72" t="s">
        <v>109</v>
      </c>
      <c r="B89" s="24" t="s">
        <v>111</v>
      </c>
      <c r="C89" s="84">
        <v>60</v>
      </c>
      <c r="D89" s="84">
        <v>60.1</v>
      </c>
      <c r="E89" s="39">
        <f>D89/C89*100</f>
        <v>100.16666666666667</v>
      </c>
    </row>
    <row r="90" spans="1:5" ht="32.25" customHeight="1" thickBot="1">
      <c r="A90" s="108" t="s">
        <v>177</v>
      </c>
      <c r="B90" s="109" t="s">
        <v>178</v>
      </c>
      <c r="C90" s="110">
        <f>C91</f>
        <v>11</v>
      </c>
      <c r="D90" s="110">
        <f>D91</f>
        <v>11</v>
      </c>
      <c r="E90" s="111">
        <f>D90/C90*100</f>
        <v>100</v>
      </c>
    </row>
    <row r="91" spans="1:5" ht="46.5" customHeight="1" thickBot="1">
      <c r="A91" s="72" t="s">
        <v>175</v>
      </c>
      <c r="B91" s="68" t="s">
        <v>131</v>
      </c>
      <c r="C91" s="84">
        <v>11</v>
      </c>
      <c r="D91" s="84">
        <v>11</v>
      </c>
      <c r="E91" s="111">
        <f>D91/C91*100</f>
        <v>100</v>
      </c>
    </row>
    <row r="92" spans="1:5" ht="32.25" customHeight="1" thickBot="1">
      <c r="A92" s="108" t="s">
        <v>179</v>
      </c>
      <c r="B92" s="109" t="s">
        <v>212</v>
      </c>
      <c r="C92" s="110">
        <f>C93</f>
        <v>40</v>
      </c>
      <c r="D92" s="110">
        <f>D93</f>
        <v>40</v>
      </c>
      <c r="E92" s="112">
        <f>D92/C92*100</f>
        <v>100</v>
      </c>
    </row>
    <row r="93" spans="1:5" ht="32.25" customHeight="1" thickBot="1">
      <c r="A93" s="122" t="s">
        <v>173</v>
      </c>
      <c r="B93" s="24" t="s">
        <v>174</v>
      </c>
      <c r="C93" s="84">
        <v>40</v>
      </c>
      <c r="D93" s="84">
        <v>40</v>
      </c>
      <c r="E93" s="120">
        <f aca="true" t="shared" si="7" ref="E93:E107">D93/C93*100</f>
        <v>100</v>
      </c>
    </row>
    <row r="94" spans="1:5" ht="25.5" customHeight="1" thickBot="1">
      <c r="A94" s="107" t="s">
        <v>58</v>
      </c>
      <c r="B94" s="113" t="s">
        <v>62</v>
      </c>
      <c r="C94" s="105">
        <f>C95+C96+C97+C98+C99+C100+C101+C102+C103+C104+C105+C106</f>
        <v>2848.3</v>
      </c>
      <c r="D94" s="105">
        <f>D95+D96+D97+D98+D99+D100+D101+D102+D103+D104+D105+D106</f>
        <v>3093.7</v>
      </c>
      <c r="E94" s="114">
        <f t="shared" si="7"/>
        <v>108.61566548467505</v>
      </c>
    </row>
    <row r="95" spans="1:5" ht="25.5" customHeight="1">
      <c r="A95" s="61" t="s">
        <v>141</v>
      </c>
      <c r="B95" s="49" t="s">
        <v>146</v>
      </c>
      <c r="C95" s="83">
        <v>80</v>
      </c>
      <c r="D95" s="83">
        <v>80</v>
      </c>
      <c r="E95" s="39">
        <f t="shared" si="7"/>
        <v>100</v>
      </c>
    </row>
    <row r="96" spans="1:5" ht="25.5" customHeight="1">
      <c r="A96" s="61" t="s">
        <v>143</v>
      </c>
      <c r="B96" s="33" t="s">
        <v>138</v>
      </c>
      <c r="C96" s="83">
        <v>36.6</v>
      </c>
      <c r="D96" s="83">
        <v>36.7</v>
      </c>
      <c r="E96" s="39">
        <f t="shared" si="7"/>
        <v>100.27322404371586</v>
      </c>
    </row>
    <row r="97" spans="1:5" ht="45" customHeight="1">
      <c r="A97" s="61" t="s">
        <v>11</v>
      </c>
      <c r="B97" s="27" t="s">
        <v>46</v>
      </c>
      <c r="C97" s="83">
        <v>402.7</v>
      </c>
      <c r="D97" s="83">
        <v>412.3</v>
      </c>
      <c r="E97" s="39">
        <f t="shared" si="7"/>
        <v>102.38390861683635</v>
      </c>
    </row>
    <row r="98" spans="1:5" ht="45" customHeight="1">
      <c r="A98" s="61" t="s">
        <v>162</v>
      </c>
      <c r="B98" s="27" t="s">
        <v>46</v>
      </c>
      <c r="C98" s="83">
        <v>2</v>
      </c>
      <c r="D98" s="83">
        <v>2.6</v>
      </c>
      <c r="E98" s="39">
        <f t="shared" si="7"/>
        <v>130</v>
      </c>
    </row>
    <row r="99" spans="1:5" ht="45" customHeight="1">
      <c r="A99" s="61" t="s">
        <v>163</v>
      </c>
      <c r="B99" s="27" t="s">
        <v>46</v>
      </c>
      <c r="C99" s="83">
        <v>830</v>
      </c>
      <c r="D99" s="83">
        <v>832.6</v>
      </c>
      <c r="E99" s="39">
        <f t="shared" si="7"/>
        <v>100.3132530120482</v>
      </c>
    </row>
    <row r="100" spans="1:5" ht="45" customHeight="1">
      <c r="A100" s="62" t="s">
        <v>164</v>
      </c>
      <c r="B100" s="54" t="s">
        <v>46</v>
      </c>
      <c r="C100" s="42">
        <v>9</v>
      </c>
      <c r="D100" s="42">
        <v>10</v>
      </c>
      <c r="E100" s="40">
        <f t="shared" si="7"/>
        <v>111.11111111111111</v>
      </c>
    </row>
    <row r="101" spans="1:5" ht="78" customHeight="1">
      <c r="A101" s="61" t="s">
        <v>165</v>
      </c>
      <c r="B101" s="35" t="s">
        <v>166</v>
      </c>
      <c r="C101" s="83">
        <v>24</v>
      </c>
      <c r="D101" s="83">
        <v>24.5</v>
      </c>
      <c r="E101" s="39">
        <f t="shared" si="7"/>
        <v>102.08333333333333</v>
      </c>
    </row>
    <row r="102" spans="1:5" ht="37.5" customHeight="1">
      <c r="A102" s="62" t="s">
        <v>12</v>
      </c>
      <c r="B102" s="54" t="s">
        <v>23</v>
      </c>
      <c r="C102" s="42">
        <v>140</v>
      </c>
      <c r="D102" s="42">
        <v>143.6</v>
      </c>
      <c r="E102" s="40">
        <f t="shared" si="7"/>
        <v>102.57142857142856</v>
      </c>
    </row>
    <row r="103" spans="1:5" ht="37.5" customHeight="1">
      <c r="A103" s="62" t="s">
        <v>167</v>
      </c>
      <c r="B103" s="54" t="s">
        <v>23</v>
      </c>
      <c r="C103" s="42">
        <v>140</v>
      </c>
      <c r="D103" s="42">
        <v>146.6</v>
      </c>
      <c r="E103" s="40">
        <f t="shared" si="7"/>
        <v>104.71428571428572</v>
      </c>
    </row>
    <row r="104" spans="1:5" ht="37.5" customHeight="1">
      <c r="A104" s="62" t="s">
        <v>168</v>
      </c>
      <c r="B104" s="54" t="s">
        <v>23</v>
      </c>
      <c r="C104" s="42">
        <v>90</v>
      </c>
      <c r="D104" s="42">
        <v>95.8</v>
      </c>
      <c r="E104" s="40">
        <f t="shared" si="7"/>
        <v>106.44444444444443</v>
      </c>
    </row>
    <row r="105" spans="1:7" ht="36.75" customHeight="1">
      <c r="A105" s="78" t="s">
        <v>94</v>
      </c>
      <c r="B105" s="33" t="s">
        <v>96</v>
      </c>
      <c r="C105" s="124">
        <v>250</v>
      </c>
      <c r="D105" s="94">
        <v>204</v>
      </c>
      <c r="E105" s="63">
        <v>0</v>
      </c>
      <c r="F105" s="66"/>
      <c r="G105" s="66"/>
    </row>
    <row r="106" spans="1:7" ht="24" customHeight="1" thickBot="1">
      <c r="A106" s="78" t="s">
        <v>95</v>
      </c>
      <c r="B106" s="79" t="s">
        <v>74</v>
      </c>
      <c r="C106" s="125">
        <v>844</v>
      </c>
      <c r="D106" s="95">
        <v>1105</v>
      </c>
      <c r="E106" s="90">
        <v>0</v>
      </c>
      <c r="F106" s="66"/>
      <c r="G106" s="66"/>
    </row>
    <row r="107" spans="1:5" ht="27" customHeight="1" thickBot="1">
      <c r="A107" s="115" t="s">
        <v>59</v>
      </c>
      <c r="B107" s="113" t="s">
        <v>63</v>
      </c>
      <c r="C107" s="105">
        <f>C108+C109+C110+C111+C112+C113+C114+C115+C116+C117+C118+C119+C120+C121+C122+C123+C124+C125+C126+C127+C128+C129</f>
        <v>668140.9000000001</v>
      </c>
      <c r="D107" s="105">
        <f>D108+D109+D110+D111+D112+D113+D114+D115+D116+D117+D118+D119+D120+D121+D122+D123+D124+D125+D126+D127+D128+D129</f>
        <v>621565.8999999999</v>
      </c>
      <c r="E107" s="114">
        <f t="shared" si="7"/>
        <v>93.02916495607435</v>
      </c>
    </row>
    <row r="108" spans="1:5" ht="27" customHeight="1">
      <c r="A108" s="61" t="s">
        <v>150</v>
      </c>
      <c r="B108" s="33" t="s">
        <v>138</v>
      </c>
      <c r="C108" s="91">
        <v>29.7</v>
      </c>
      <c r="D108" s="91">
        <v>29.7</v>
      </c>
      <c r="E108" s="63">
        <f>D108/C108*100</f>
        <v>100</v>
      </c>
    </row>
    <row r="109" spans="1:5" ht="48" customHeight="1">
      <c r="A109" s="52" t="s">
        <v>169</v>
      </c>
      <c r="B109" s="32" t="s">
        <v>93</v>
      </c>
      <c r="C109" s="84">
        <v>13</v>
      </c>
      <c r="D109" s="84">
        <v>16.2</v>
      </c>
      <c r="E109" s="63">
        <f>D109/C109*100</f>
        <v>124.61538461538461</v>
      </c>
    </row>
    <row r="110" spans="1:10" ht="40.5" customHeight="1">
      <c r="A110" s="96" t="s">
        <v>182</v>
      </c>
      <c r="B110" s="48" t="s">
        <v>75</v>
      </c>
      <c r="C110" s="42">
        <v>28945</v>
      </c>
      <c r="D110" s="42">
        <v>28945</v>
      </c>
      <c r="E110" s="63">
        <f>D110/C110*100</f>
        <v>100</v>
      </c>
      <c r="F110" s="77"/>
      <c r="G110" s="77"/>
      <c r="H110" s="22"/>
      <c r="I110" s="22"/>
      <c r="J110" s="22"/>
    </row>
    <row r="111" spans="1:5" ht="30.75" customHeight="1">
      <c r="A111" s="96" t="s">
        <v>183</v>
      </c>
      <c r="B111" s="48" t="s">
        <v>201</v>
      </c>
      <c r="C111" s="42">
        <v>6687.2</v>
      </c>
      <c r="D111" s="42">
        <v>6687.2</v>
      </c>
      <c r="E111" s="63">
        <f>D111/C111*100</f>
        <v>100</v>
      </c>
    </row>
    <row r="112" spans="1:5" ht="39" customHeight="1">
      <c r="A112" s="96" t="s">
        <v>184</v>
      </c>
      <c r="B112" s="48" t="s">
        <v>76</v>
      </c>
      <c r="C112" s="42">
        <v>3248.3</v>
      </c>
      <c r="D112" s="42">
        <v>3248.3</v>
      </c>
      <c r="E112" s="63">
        <f aca="true" t="shared" si="8" ref="E112:E129">D112/C112*100</f>
        <v>100</v>
      </c>
    </row>
    <row r="113" spans="1:5" ht="40.5" customHeight="1">
      <c r="A113" s="96" t="s">
        <v>185</v>
      </c>
      <c r="B113" s="48" t="s">
        <v>202</v>
      </c>
      <c r="C113" s="42">
        <v>116340.5</v>
      </c>
      <c r="D113" s="42">
        <v>70854.4</v>
      </c>
      <c r="E113" s="63">
        <f t="shared" si="8"/>
        <v>60.90260915158521</v>
      </c>
    </row>
    <row r="114" spans="1:5" ht="83.25" customHeight="1">
      <c r="A114" s="96" t="s">
        <v>186</v>
      </c>
      <c r="B114" s="80" t="s">
        <v>147</v>
      </c>
      <c r="C114" s="42">
        <v>111460.8</v>
      </c>
      <c r="D114" s="42">
        <v>110871.8</v>
      </c>
      <c r="E114" s="63">
        <f t="shared" si="8"/>
        <v>99.4715630966223</v>
      </c>
    </row>
    <row r="115" spans="1:5" ht="54.75" customHeight="1">
      <c r="A115" s="96" t="s">
        <v>187</v>
      </c>
      <c r="B115" s="48" t="s">
        <v>203</v>
      </c>
      <c r="C115" s="42">
        <v>15997.7</v>
      </c>
      <c r="D115" s="42">
        <v>15997.7</v>
      </c>
      <c r="E115" s="63">
        <f t="shared" si="8"/>
        <v>100</v>
      </c>
    </row>
    <row r="116" spans="1:5" ht="28.5" customHeight="1">
      <c r="A116" s="96" t="s">
        <v>188</v>
      </c>
      <c r="B116" s="48" t="s">
        <v>77</v>
      </c>
      <c r="C116" s="42">
        <v>27679.5</v>
      </c>
      <c r="D116" s="42">
        <v>27679.5</v>
      </c>
      <c r="E116" s="63">
        <f t="shared" si="8"/>
        <v>100</v>
      </c>
    </row>
    <row r="117" spans="1:5" ht="44.25" customHeight="1">
      <c r="A117" s="98" t="s">
        <v>189</v>
      </c>
      <c r="B117" s="80" t="s">
        <v>79</v>
      </c>
      <c r="C117" s="42">
        <v>6738.1</v>
      </c>
      <c r="D117" s="42">
        <v>6738</v>
      </c>
      <c r="E117" s="63">
        <f t="shared" si="8"/>
        <v>99.99851590210889</v>
      </c>
    </row>
    <row r="118" spans="1:5" ht="45.75" customHeight="1">
      <c r="A118" s="96" t="s">
        <v>190</v>
      </c>
      <c r="B118" s="48" t="s">
        <v>80</v>
      </c>
      <c r="C118" s="42">
        <v>3972.9</v>
      </c>
      <c r="D118" s="42">
        <v>3786.3</v>
      </c>
      <c r="E118" s="63">
        <f t="shared" si="8"/>
        <v>95.30317903798233</v>
      </c>
    </row>
    <row r="119" spans="1:5" ht="52.5" customHeight="1">
      <c r="A119" s="96" t="s">
        <v>191</v>
      </c>
      <c r="B119" s="48" t="s">
        <v>81</v>
      </c>
      <c r="C119" s="42">
        <v>9223.5</v>
      </c>
      <c r="D119" s="42">
        <v>9207.4</v>
      </c>
      <c r="E119" s="63">
        <f t="shared" si="8"/>
        <v>99.8254458719575</v>
      </c>
    </row>
    <row r="120" spans="1:5" ht="72.75" customHeight="1">
      <c r="A120" s="96" t="s">
        <v>192</v>
      </c>
      <c r="B120" s="48" t="s">
        <v>204</v>
      </c>
      <c r="C120" s="42">
        <v>12458</v>
      </c>
      <c r="D120" s="42">
        <v>12458</v>
      </c>
      <c r="E120" s="63">
        <f t="shared" si="8"/>
        <v>100</v>
      </c>
    </row>
    <row r="121" spans="1:5" ht="72" customHeight="1">
      <c r="A121" s="96" t="s">
        <v>193</v>
      </c>
      <c r="B121" s="48" t="s">
        <v>205</v>
      </c>
      <c r="C121" s="42">
        <v>9722.5</v>
      </c>
      <c r="D121" s="42">
        <v>9722.5</v>
      </c>
      <c r="E121" s="63">
        <f t="shared" si="8"/>
        <v>100</v>
      </c>
    </row>
    <row r="122" spans="1:5" ht="62.25" customHeight="1">
      <c r="A122" s="96" t="s">
        <v>194</v>
      </c>
      <c r="B122" s="48" t="s">
        <v>206</v>
      </c>
      <c r="C122" s="42">
        <v>16</v>
      </c>
      <c r="D122" s="42">
        <v>7.5</v>
      </c>
      <c r="E122" s="63">
        <f t="shared" si="8"/>
        <v>46.875</v>
      </c>
    </row>
    <row r="123" spans="1:5" ht="94.5" customHeight="1">
      <c r="A123" s="96" t="s">
        <v>195</v>
      </c>
      <c r="B123" s="80" t="s">
        <v>207</v>
      </c>
      <c r="C123" s="42">
        <v>2069.4</v>
      </c>
      <c r="D123" s="42">
        <v>2069.3</v>
      </c>
      <c r="E123" s="63">
        <f t="shared" si="8"/>
        <v>99.99516768145357</v>
      </c>
    </row>
    <row r="124" spans="1:5" ht="73.5" customHeight="1">
      <c r="A124" s="96" t="s">
        <v>196</v>
      </c>
      <c r="B124" s="48" t="s">
        <v>208</v>
      </c>
      <c r="C124" s="42">
        <v>729</v>
      </c>
      <c r="D124" s="42">
        <v>728.9</v>
      </c>
      <c r="E124" s="63">
        <f t="shared" si="8"/>
        <v>99.98628257887516</v>
      </c>
    </row>
    <row r="125" spans="1:5" ht="77.25" customHeight="1">
      <c r="A125" s="96" t="s">
        <v>197</v>
      </c>
      <c r="B125" s="48" t="s">
        <v>78</v>
      </c>
      <c r="C125" s="42">
        <v>219.3</v>
      </c>
      <c r="D125" s="42">
        <v>219.3</v>
      </c>
      <c r="E125" s="63">
        <f t="shared" si="8"/>
        <v>100</v>
      </c>
    </row>
    <row r="126" spans="1:5" ht="45.75" customHeight="1">
      <c r="A126" s="97" t="s">
        <v>198</v>
      </c>
      <c r="B126" s="48" t="s">
        <v>209</v>
      </c>
      <c r="C126" s="42">
        <v>308982.7</v>
      </c>
      <c r="D126" s="42">
        <v>308876.2</v>
      </c>
      <c r="E126" s="63">
        <f t="shared" si="8"/>
        <v>99.96553205082355</v>
      </c>
    </row>
    <row r="127" spans="1:5" ht="47.25" customHeight="1">
      <c r="A127" s="97" t="s">
        <v>199</v>
      </c>
      <c r="B127" s="48" t="s">
        <v>210</v>
      </c>
      <c r="C127" s="42">
        <v>3333.8</v>
      </c>
      <c r="D127" s="42">
        <v>3333.7</v>
      </c>
      <c r="E127" s="63">
        <f t="shared" si="8"/>
        <v>99.9970004199412</v>
      </c>
    </row>
    <row r="128" spans="1:5" ht="39" customHeight="1">
      <c r="A128" s="78" t="s">
        <v>148</v>
      </c>
      <c r="B128" s="33" t="s">
        <v>96</v>
      </c>
      <c r="C128" s="123">
        <v>200</v>
      </c>
      <c r="D128" s="42">
        <v>15</v>
      </c>
      <c r="E128" s="63">
        <f t="shared" si="8"/>
        <v>7.5</v>
      </c>
    </row>
    <row r="129" spans="1:5" ht="26.25" customHeight="1">
      <c r="A129" s="81" t="s">
        <v>149</v>
      </c>
      <c r="B129" s="82" t="s">
        <v>74</v>
      </c>
      <c r="C129" s="123">
        <v>74</v>
      </c>
      <c r="D129" s="42">
        <v>74</v>
      </c>
      <c r="E129" s="94">
        <f t="shared" si="8"/>
        <v>100</v>
      </c>
    </row>
    <row r="130" spans="1:4" ht="15.75">
      <c r="A130" s="10"/>
      <c r="B130" s="11"/>
      <c r="C130" s="12"/>
      <c r="D130" s="15"/>
    </row>
    <row r="131" ht="15.75">
      <c r="B131" s="13"/>
    </row>
    <row r="133" ht="15.75">
      <c r="B133" s="13"/>
    </row>
  </sheetData>
  <sheetProtection/>
  <mergeCells count="4">
    <mergeCell ref="A2:E2"/>
    <mergeCell ref="A3:D3"/>
    <mergeCell ref="C1:E1"/>
    <mergeCell ref="H7:I7"/>
  </mergeCells>
  <printOptions/>
  <pageMargins left="0.3937007874015748" right="0.17" top="0.3937007874015748" bottom="0.3937007874015748" header="0.3937007874015748" footer="0.3937007874015748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acer</cp:lastModifiedBy>
  <cp:lastPrinted>2018-04-19T06:46:41Z</cp:lastPrinted>
  <dcterms:created xsi:type="dcterms:W3CDTF">2004-09-13T11:01:37Z</dcterms:created>
  <dcterms:modified xsi:type="dcterms:W3CDTF">2018-06-09T12:40:27Z</dcterms:modified>
  <cp:category/>
  <cp:version/>
  <cp:contentType/>
  <cp:contentStatus/>
</cp:coreProperties>
</file>