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3"/>
  </bookViews>
  <sheets>
    <sheet name="2020г" sheetId="5" r:id="rId1"/>
    <sheet name="2021 год" sheetId="9" r:id="rId2"/>
    <sheet name="2022 год " sheetId="11" r:id="rId3"/>
    <sheet name="Перечень прогр." sheetId="12" r:id="rId4"/>
  </sheets>
  <calcPr calcId="125725"/>
</workbook>
</file>

<file path=xl/calcChain.xml><?xml version="1.0" encoding="utf-8"?>
<calcChain xmlns="http://schemas.openxmlformats.org/spreadsheetml/2006/main">
  <c r="D36" i="11"/>
  <c r="D37" i="5"/>
  <c r="G36" i="11"/>
  <c r="F34"/>
  <c r="E34" s="1"/>
  <c r="F35"/>
  <c r="E35" s="1"/>
  <c r="F24"/>
  <c r="E24" s="1"/>
  <c r="F25"/>
  <c r="E25" s="1"/>
  <c r="F26"/>
  <c r="E26" s="1"/>
  <c r="F27"/>
  <c r="E27" s="1"/>
  <c r="F23"/>
  <c r="E23" s="1"/>
  <c r="E26" i="12"/>
  <c r="D26"/>
  <c r="D37"/>
  <c r="D36"/>
  <c r="D35"/>
  <c r="G30"/>
  <c r="F30"/>
  <c r="E30"/>
  <c r="D33"/>
  <c r="D32"/>
  <c r="G22"/>
  <c r="F22"/>
  <c r="E22"/>
  <c r="D25"/>
  <c r="D24"/>
  <c r="G20"/>
  <c r="F20"/>
  <c r="E20"/>
  <c r="D19"/>
  <c r="E16"/>
  <c r="E13" s="1"/>
  <c r="F16"/>
  <c r="F13" s="1"/>
  <c r="G16"/>
  <c r="G13" s="1"/>
  <c r="G38" s="1"/>
  <c r="D18"/>
  <c r="D17"/>
  <c r="D15"/>
  <c r="D14"/>
  <c r="F34"/>
  <c r="G34"/>
  <c r="G28" i="9"/>
  <c r="F28"/>
  <c r="E28"/>
  <c r="C28"/>
  <c r="D30" i="12" l="1"/>
  <c r="E34"/>
  <c r="D34" s="1"/>
  <c r="F38"/>
  <c r="D20"/>
  <c r="D16"/>
  <c r="D13" s="1"/>
  <c r="D22"/>
  <c r="F32" i="11"/>
  <c r="E32" s="1"/>
  <c r="E38" i="12" l="1"/>
  <c r="D38"/>
  <c r="F29" i="11"/>
  <c r="E29" s="1"/>
  <c r="F30"/>
  <c r="E30" s="1"/>
  <c r="F31"/>
  <c r="E31" s="1"/>
  <c r="F33"/>
  <c r="E33" s="1"/>
  <c r="F28"/>
  <c r="E28" s="1"/>
  <c r="F22"/>
  <c r="E22" s="1"/>
  <c r="F21"/>
  <c r="E21" s="1"/>
  <c r="F20"/>
  <c r="E20" s="1"/>
  <c r="F19"/>
  <c r="E19" s="1"/>
  <c r="F18"/>
  <c r="E18" s="1"/>
  <c r="F17"/>
  <c r="C36"/>
  <c r="C37" i="5"/>
  <c r="E17" i="11" l="1"/>
  <c r="E36" s="1"/>
  <c r="F36"/>
  <c r="G26" i="9"/>
  <c r="G18"/>
  <c r="G19"/>
  <c r="G20"/>
  <c r="G21"/>
  <c r="G22"/>
  <c r="G23"/>
  <c r="G24"/>
  <c r="G25"/>
  <c r="G17"/>
  <c r="F36" i="5"/>
  <c r="G37"/>
  <c r="L44"/>
  <c r="F37"/>
  <c r="E37"/>
  <c r="F35"/>
  <c r="F24"/>
  <c r="E24"/>
  <c r="F34"/>
  <c r="E34" s="1"/>
  <c r="F33"/>
  <c r="E33" s="1"/>
  <c r="F32"/>
  <c r="E32" s="1"/>
  <c r="F31"/>
  <c r="E31" s="1"/>
  <c r="F30"/>
  <c r="E30" s="1"/>
  <c r="F29"/>
  <c r="E29" s="1"/>
  <c r="F28"/>
  <c r="E28" s="1"/>
  <c r="F27"/>
  <c r="E27" s="1"/>
  <c r="F26"/>
  <c r="E26" s="1"/>
  <c r="F25"/>
  <c r="E25" s="1"/>
  <c r="F23"/>
  <c r="E23" s="1"/>
  <c r="F22"/>
  <c r="E22" s="1"/>
  <c r="F21"/>
  <c r="E21" s="1"/>
  <c r="F20"/>
  <c r="E20" s="1"/>
  <c r="F19"/>
  <c r="E19" s="1"/>
  <c r="F18"/>
  <c r="E18" s="1"/>
  <c r="F17"/>
  <c r="E17" s="1"/>
</calcChain>
</file>

<file path=xl/sharedStrings.xml><?xml version="1.0" encoding="utf-8"?>
<sst xmlns="http://schemas.openxmlformats.org/spreadsheetml/2006/main" count="161" uniqueCount="119">
  <si>
    <t>№ п/п</t>
  </si>
  <si>
    <t>Перечень</t>
  </si>
  <si>
    <t>Наименование улиц</t>
  </si>
  <si>
    <t>Источник финансирования</t>
  </si>
  <si>
    <t>средства Дорожного фонда Орловской области</t>
  </si>
  <si>
    <t>средства Дорожного фонда г. Ливны</t>
  </si>
  <si>
    <t>к муниципальной программе</t>
  </si>
  <si>
    <t xml:space="preserve">"Ремонт, строительство, реконструкция </t>
  </si>
  <si>
    <t>и содержание объектов дорожной инфраструктуры</t>
  </si>
  <si>
    <t>Всего  тыс. руб.</t>
  </si>
  <si>
    <t>города Ливны на 2020 - 2022 годы"</t>
  </si>
  <si>
    <t xml:space="preserve">ул.Победы             </t>
  </si>
  <si>
    <t xml:space="preserve">ул.Гайдара (от ул.Зеленая до ул.Березовая </t>
  </si>
  <si>
    <t>ул.Вишневая</t>
  </si>
  <si>
    <t>Тротуар ул.Октябрьская в границе дома №9</t>
  </si>
  <si>
    <t>ул.Л.Шебанова(от ул.Мира до ул.Заречная)</t>
  </si>
  <si>
    <t>ул.Мира(от ул.Индустриальная до автошколы Автостандарт)</t>
  </si>
  <si>
    <t>Площадь м2</t>
  </si>
  <si>
    <t>.ул.1-я Бутуровка (от жилого дома по ул. Московская 106а до ул. Элеваторная)</t>
  </si>
  <si>
    <t>тротуар ул.Дружбы Народов(от ул.Кирова до д.№1 по ул.ДружбыНародов)</t>
  </si>
  <si>
    <t>ул.Молодежная (от д.№37А до дома№85)</t>
  </si>
  <si>
    <t>Итого:</t>
  </si>
  <si>
    <t>автомобильных дорог, подлежащих ремонту в 2020году</t>
  </si>
  <si>
    <t xml:space="preserve">ул. 9Мая  </t>
  </si>
  <si>
    <t xml:space="preserve">Замена ограждений,перил и тротуаров(текущий ремонт) на мосту через р.Ливенка по ул.Свердлова </t>
  </si>
  <si>
    <t>протяженность м</t>
  </si>
  <si>
    <t>"Приложение  1</t>
  </si>
  <si>
    <t>ул.Курская (от ул.9Мая до ул.Беляева</t>
  </si>
  <si>
    <t>ул.Заводская(от ул.Елецкая до ул.Георгиевская)</t>
  </si>
  <si>
    <t>ул.Денисова (от дома№28 до дома №32)</t>
  </si>
  <si>
    <t>тротуар по ул.Фрунзе от д.№80 до д.№180</t>
  </si>
  <si>
    <t xml:space="preserve">ул.Пухова </t>
  </si>
  <si>
    <t>от___________________ 2020г №__________</t>
  </si>
  <si>
    <t>тротуар по ул.Октябрьская от сквера "Славянский сад до физкультурно-оздоровительного комплекса ул.Октябрьская д.90</t>
  </si>
  <si>
    <t>постановлению администрации города Ливны</t>
  </si>
  <si>
    <t>автомобильных дорог, подлежащих ремонту в 2021году</t>
  </si>
  <si>
    <t xml:space="preserve">ул.1 Пушкарская             </t>
  </si>
  <si>
    <t>ул. 25 Декабря</t>
  </si>
  <si>
    <t>ул. Гражданская (от ул. Щербакова до ул. Мира)</t>
  </si>
  <si>
    <t>ул. Земляничная</t>
  </si>
  <si>
    <t>ул. Максима Горького (от ул. Дзержинского до ул. Кирова)</t>
  </si>
  <si>
    <t>ул. Мира (от ул. Лейтенанта Шебанова до ул. Мира, д.1</t>
  </si>
  <si>
    <t>ул. Славная</t>
  </si>
  <si>
    <t>ул. Хохлова (от ул. Шмидта – до филиала ОАО «Газпром газораспределения Орел)»</t>
  </si>
  <si>
    <t>ул. Гайдара от ул. Индустриальная до ул. Октябрьская ТЦ «Ермак»</t>
  </si>
  <si>
    <t xml:space="preserve">ул. Гайдара от ул. Железнодорожная до ул. Индустриальная </t>
  </si>
  <si>
    <t>а/б-6960 плитка тр.-3250</t>
  </si>
  <si>
    <t>а/б-9100, тротуар-540</t>
  </si>
  <si>
    <t>а/б-3429,15, тротуар-564,5</t>
  </si>
  <si>
    <t>а/б-4464,45, тротуар-724,44</t>
  </si>
  <si>
    <t>тротуар ул. Свердлова (от ул. Ленина до ул. Максима Горького)</t>
  </si>
  <si>
    <t>"Приложение  2</t>
  </si>
  <si>
    <t>автомобильных дорог, подлежащих ремонту в 2022году</t>
  </si>
  <si>
    <t>ул.Комарова</t>
  </si>
  <si>
    <t>Тротуар по ул.Кирова (от ул.К.Маркса до ул.Московская)</t>
  </si>
  <si>
    <t>Тротур по ул.Московская</t>
  </si>
  <si>
    <t>"Приложение  3</t>
  </si>
  <si>
    <t>ул.Лизы Чайкиной (от ул.Заливенская до ул.Степная)</t>
  </si>
  <si>
    <t>ул.Заливенская (от ул.Елецкая до ул.Хохлова)</t>
  </si>
  <si>
    <t>ул.2я Стрелецкая</t>
  </si>
  <si>
    <t>ул. Капитана Филиппова (от ул. К.Маркса до ул. Рабочая)</t>
  </si>
  <si>
    <t>ул. Поликарпова (ул. Титова до ул. Поликарпова)</t>
  </si>
  <si>
    <t>ул. Селищева (от ул. Индустриальная до ул. Мира)</t>
  </si>
  <si>
    <t>ул. Титова (от ул. Пушкина до ул. Щербакова)</t>
  </si>
  <si>
    <t>ул. Поликарпова (от площади Победы до ул. Дружбы Народов)</t>
  </si>
  <si>
    <t>ул. Селищева (от ул.Денисова до ул. Индустриальная)</t>
  </si>
  <si>
    <t>Перечень программных мероприятий</t>
  </si>
  <si>
    <t>Цель, задачи, мероприятия</t>
  </si>
  <si>
    <t>Источники финансирования</t>
  </si>
  <si>
    <t>Объемы финансирования, тыс.руб.</t>
  </si>
  <si>
    <t>Заказчики, ответственные за исполнение</t>
  </si>
  <si>
    <t>Всего</t>
  </si>
  <si>
    <t>2020 год</t>
  </si>
  <si>
    <t>2021 год</t>
  </si>
  <si>
    <t>2022 год</t>
  </si>
  <si>
    <t>Дорожный фонд Орловской области / Дорожный фонд г. Ливны</t>
  </si>
  <si>
    <t>Управление ЖКХ</t>
  </si>
  <si>
    <t>1.1.</t>
  </si>
  <si>
    <t>99 % - Областной бюджет</t>
  </si>
  <si>
    <t>1 % - Местный бюджет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</si>
  <si>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</si>
  <si>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</si>
  <si>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Дорожный фонд г. Ливны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</si>
  <si>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</si>
  <si>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</si>
  <si>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</si>
  <si>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</si>
  <si>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</si>
  <si>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</si>
  <si>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>ул. Кирова (парковка за автовокзалом)</t>
  </si>
  <si>
    <t>Задача 1: проведение ремонта автомобильных дорог общего пользования местного значения города</t>
  </si>
  <si>
    <t xml:space="preserve">Мероприятие 1 Ремонт автомобильных дорог общего пользования местного значения города </t>
  </si>
  <si>
    <t xml:space="preserve">Ремонт автомобильных дорог города </t>
  </si>
  <si>
    <t>Задача2: проведение мероприятий по содержанию автомобильных дорог общего пользования местного значения города</t>
  </si>
  <si>
    <t>Мероприятие 1 Содержание автомобильных дорог общего пользования местного значения  города</t>
  </si>
  <si>
    <t>2.2.</t>
  </si>
  <si>
    <t>2.3.</t>
  </si>
  <si>
    <t>Мероприятие 1 Содержание автомобильных дорог общего пользования местного значения  города (приобретение автогидроподъемника телескопического)</t>
  </si>
  <si>
    <t>Мероприятие 1 Содержание автомобильных дорог общего пользования местного значения  города (приобретение автогидропогрузчика фронтального)</t>
  </si>
  <si>
    <t>из них: Дорожный фонд Орловской области</t>
  </si>
  <si>
    <t>Дорожный фонд г. Лины</t>
  </si>
  <si>
    <t>Дорожный фонд Орловской области (кредиторская задолженность 2019 года)</t>
  </si>
  <si>
    <t>пер. Дачный</t>
  </si>
  <si>
    <t>пер. Светлый</t>
  </si>
  <si>
    <t>пер. Почтовый</t>
  </si>
  <si>
    <t>ул. Заовражная</t>
  </si>
  <si>
    <t>ул. 1-я Луговая (водоотвод)</t>
  </si>
  <si>
    <t>ул. Железнодорожная</t>
  </si>
  <si>
    <t>ул. Элеваторная</t>
  </si>
  <si>
    <t>Приложение 4 к</t>
  </si>
  <si>
    <t>тротуар ул.М.Горького(от ул.Свердлова до ул.Дзержинского)</t>
  </si>
  <si>
    <t>тротуар по ул.Гайдара в границе дома № 2</t>
  </si>
  <si>
    <t>от "____"_________ 2020 года № _____</t>
  </si>
  <si>
    <t>к муниципальной программе "Ремонт, строительство, реконструкция и содержание объектов дорожной инфраструктуры города Ливны на 2020-2022 годы"</t>
  </si>
  <si>
    <t>Приложение 4</t>
  </si>
  <si>
    <t>Приложение 5 к</t>
  </si>
  <si>
    <t>Приложение 6 к</t>
  </si>
  <si>
    <t>Приложение 7</t>
  </si>
  <si>
    <t>к постановлению администрации города Ливны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</si>
</sst>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"/>
  </numFmts>
  <fonts count="25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Arial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right" vertical="center" wrapText="1"/>
    </xf>
    <xf numFmtId="0" fontId="2" fillId="3" borderId="7" xfId="0" applyFont="1" applyFill="1" applyBorder="1" applyAlignment="1">
      <alignment horizontal="left" vertical="center" wrapText="1"/>
    </xf>
    <xf numFmtId="9" fontId="9" fillId="3" borderId="6" xfId="0" applyNumberFormat="1" applyFont="1" applyFill="1" applyBorder="1" applyAlignment="1">
      <alignment horizontal="left" vertical="center" wrapText="1"/>
    </xf>
    <xf numFmtId="164" fontId="9" fillId="3" borderId="6" xfId="0" applyNumberFormat="1" applyFont="1" applyFill="1" applyBorder="1" applyAlignment="1">
      <alignment horizontal="right" vertical="center" wrapText="1"/>
    </xf>
    <xf numFmtId="0" fontId="10" fillId="2" borderId="0" xfId="0" applyFont="1" applyFill="1"/>
    <xf numFmtId="0" fontId="11" fillId="3" borderId="0" xfId="0" applyFont="1" applyFill="1" applyAlignment="1">
      <alignment horizontal="left" vertical="center"/>
    </xf>
    <xf numFmtId="164" fontId="12" fillId="3" borderId="6" xfId="0" applyNumberFormat="1" applyFont="1" applyFill="1" applyBorder="1" applyAlignment="1">
      <alignment horizontal="right" vertical="center" wrapText="1"/>
    </xf>
    <xf numFmtId="0" fontId="13" fillId="2" borderId="0" xfId="0" applyFont="1" applyFill="1"/>
    <xf numFmtId="164" fontId="2" fillId="3" borderId="6" xfId="0" applyNumberFormat="1" applyFont="1" applyFill="1" applyBorder="1" applyAlignment="1">
      <alignment horizontal="right" vertical="center" wrapText="1"/>
    </xf>
    <xf numFmtId="9" fontId="14" fillId="3" borderId="6" xfId="0" applyNumberFormat="1" applyFont="1" applyFill="1" applyBorder="1" applyAlignment="1">
      <alignment horizontal="left" vertical="center" wrapText="1"/>
    </xf>
    <xf numFmtId="0" fontId="15" fillId="2" borderId="0" xfId="0" applyFont="1" applyFill="1"/>
    <xf numFmtId="16" fontId="2" fillId="3" borderId="6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164" fontId="16" fillId="3" borderId="6" xfId="0" applyNumberFormat="1" applyFont="1" applyFill="1" applyBorder="1" applyAlignment="1">
      <alignment horizontal="right" vertical="center" wrapText="1"/>
    </xf>
    <xf numFmtId="0" fontId="16" fillId="3" borderId="6" xfId="0" applyFont="1" applyFill="1" applyBorder="1" applyAlignment="1">
      <alignment horizontal="right" vertical="center" wrapText="1"/>
    </xf>
    <xf numFmtId="0" fontId="16" fillId="0" borderId="6" xfId="0" applyFont="1" applyBorder="1" applyAlignment="1">
      <alignment wrapText="1"/>
    </xf>
    <xf numFmtId="0" fontId="12" fillId="3" borderId="6" xfId="0" applyFont="1" applyFill="1" applyBorder="1" applyAlignment="1">
      <alignment horizontal="right" vertical="center" wrapText="1"/>
    </xf>
    <xf numFmtId="0" fontId="2" fillId="3" borderId="6" xfId="0" applyFont="1" applyFill="1" applyBorder="1" applyAlignment="1">
      <alignment horizontal="center" vertical="top" wrapText="1"/>
    </xf>
    <xf numFmtId="0" fontId="2" fillId="3" borderId="6" xfId="0" applyFont="1" applyFill="1" applyBorder="1"/>
    <xf numFmtId="164" fontId="20" fillId="3" borderId="6" xfId="0" applyNumberFormat="1" applyFont="1" applyFill="1" applyBorder="1" applyAlignment="1">
      <alignment horizontal="right" vertical="center" wrapText="1"/>
    </xf>
    <xf numFmtId="0" fontId="19" fillId="0" borderId="6" xfId="0" applyFont="1" applyBorder="1" applyAlignment="1">
      <alignment wrapText="1"/>
    </xf>
    <xf numFmtId="164" fontId="4" fillId="0" borderId="0" xfId="0" applyNumberFormat="1" applyFont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3" fillId="3" borderId="10" xfId="0" applyFont="1" applyFill="1" applyBorder="1" applyAlignment="1">
      <alignment vertical="top" wrapText="1"/>
    </xf>
    <xf numFmtId="0" fontId="17" fillId="3" borderId="10" xfId="0" applyFont="1" applyFill="1" applyBorder="1" applyAlignment="1">
      <alignment vertical="top" wrapText="1"/>
    </xf>
    <xf numFmtId="0" fontId="12" fillId="3" borderId="13" xfId="0" applyFont="1" applyFill="1" applyBorder="1" applyAlignment="1">
      <alignment vertical="top" wrapText="1"/>
    </xf>
    <xf numFmtId="0" fontId="17" fillId="3" borderId="13" xfId="0" applyFont="1" applyFill="1" applyBorder="1" applyAlignment="1">
      <alignment vertical="top" wrapText="1"/>
    </xf>
    <xf numFmtId="0" fontId="12" fillId="3" borderId="4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right" vertical="center"/>
    </xf>
    <xf numFmtId="164" fontId="17" fillId="3" borderId="8" xfId="0" applyNumberFormat="1" applyFont="1" applyFill="1" applyBorder="1" applyAlignment="1">
      <alignment horizontal="right" vertical="center" wrapText="1"/>
    </xf>
    <xf numFmtId="164" fontId="17" fillId="3" borderId="18" xfId="0" applyNumberFormat="1" applyFont="1" applyFill="1" applyBorder="1" applyAlignment="1">
      <alignment horizontal="right" vertical="center" wrapText="1"/>
    </xf>
    <xf numFmtId="164" fontId="12" fillId="3" borderId="12" xfId="0" applyNumberFormat="1" applyFont="1" applyFill="1" applyBorder="1" applyAlignment="1">
      <alignment horizontal="right" vertical="center" wrapText="1"/>
    </xf>
    <xf numFmtId="0" fontId="19" fillId="3" borderId="8" xfId="0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1" fillId="0" borderId="6" xfId="0" applyFont="1" applyFill="1" applyBorder="1"/>
    <xf numFmtId="0" fontId="2" fillId="3" borderId="1" xfId="0" applyFont="1" applyFill="1" applyBorder="1" applyAlignment="1">
      <alignment wrapText="1"/>
    </xf>
    <xf numFmtId="164" fontId="2" fillId="3" borderId="6" xfId="0" applyNumberFormat="1" applyFont="1" applyFill="1" applyBorder="1"/>
    <xf numFmtId="164" fontId="2" fillId="3" borderId="12" xfId="0" applyNumberFormat="1" applyFont="1" applyFill="1" applyBorder="1"/>
    <xf numFmtId="0" fontId="12" fillId="3" borderId="18" xfId="0" applyFont="1" applyFill="1" applyBorder="1" applyAlignment="1">
      <alignment horizontal="right" vertical="center" wrapText="1"/>
    </xf>
    <xf numFmtId="0" fontId="12" fillId="3" borderId="8" xfId="0" applyFont="1" applyFill="1" applyBorder="1" applyAlignment="1">
      <alignment horizontal="right" vertical="center" wrapText="1"/>
    </xf>
    <xf numFmtId="164" fontId="12" fillId="3" borderId="8" xfId="0" applyNumberFormat="1" applyFont="1" applyFill="1" applyBorder="1" applyAlignment="1">
      <alignment horizontal="right" vertical="center" wrapText="1"/>
    </xf>
    <xf numFmtId="164" fontId="22" fillId="3" borderId="18" xfId="0" applyNumberFormat="1" applyFont="1" applyFill="1" applyBorder="1" applyAlignment="1">
      <alignment horizontal="right" vertical="center" wrapText="1"/>
    </xf>
    <xf numFmtId="164" fontId="2" fillId="3" borderId="7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24" fillId="3" borderId="12" xfId="0" applyNumberFormat="1" applyFont="1" applyFill="1" applyBorder="1" applyAlignment="1">
      <alignment horizontal="right" vertical="center" wrapText="1"/>
    </xf>
    <xf numFmtId="164" fontId="24" fillId="3" borderId="6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4" fontId="24" fillId="0" borderId="1" xfId="0" applyNumberFormat="1" applyFont="1" applyBorder="1" applyAlignment="1">
      <alignment horizontal="right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4" fillId="0" borderId="2" xfId="0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66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" fontId="2" fillId="3" borderId="7" xfId="0" applyNumberFormat="1" applyFont="1" applyFill="1" applyBorder="1" applyAlignment="1">
      <alignment horizontal="center" vertical="center" wrapText="1"/>
    </xf>
    <xf numFmtId="1" fontId="1" fillId="3" borderId="9" xfId="0" applyNumberFormat="1" applyFont="1" applyFill="1" applyBorder="1" applyAlignment="1">
      <alignment horizontal="center" vertical="center" wrapText="1"/>
    </xf>
    <xf numFmtId="1" fontId="1" fillId="3" borderId="8" xfId="0" applyNumberFormat="1" applyFont="1" applyFill="1" applyBorder="1" applyAlignment="1">
      <alignment horizontal="center" vertical="center" wrapText="1"/>
    </xf>
    <xf numFmtId="16" fontId="2" fillId="3" borderId="7" xfId="0" applyNumberFormat="1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vertical="top" wrapText="1"/>
    </xf>
    <xf numFmtId="0" fontId="11" fillId="3" borderId="11" xfId="0" applyFont="1" applyFill="1" applyBorder="1" applyAlignment="1">
      <alignment vertical="top" wrapText="1"/>
    </xf>
    <xf numFmtId="0" fontId="11" fillId="3" borderId="15" xfId="0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" fontId="2" fillId="3" borderId="9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top" wrapText="1"/>
    </xf>
    <xf numFmtId="0" fontId="16" fillId="3" borderId="16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17" xfId="0" applyFont="1" applyFill="1" applyBorder="1" applyAlignment="1">
      <alignment horizontal="left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right" vertical="center" wrapText="1"/>
    </xf>
    <xf numFmtId="164" fontId="2" fillId="3" borderId="9" xfId="0" applyNumberFormat="1" applyFont="1" applyFill="1" applyBorder="1" applyAlignment="1">
      <alignment horizontal="right" vertical="center" wrapText="1"/>
    </xf>
    <xf numFmtId="164" fontId="23" fillId="3" borderId="7" xfId="0" applyNumberFormat="1" applyFont="1" applyFill="1" applyBorder="1" applyAlignment="1">
      <alignment horizontal="right" vertical="center" wrapText="1"/>
    </xf>
    <xf numFmtId="164" fontId="23" fillId="3" borderId="8" xfId="0" applyNumberFormat="1" applyFont="1" applyFill="1" applyBorder="1" applyAlignment="1">
      <alignment horizontal="right" vertical="center" wrapText="1"/>
    </xf>
    <xf numFmtId="164" fontId="2" fillId="3" borderId="21" xfId="0" applyNumberFormat="1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16" fontId="21" fillId="3" borderId="5" xfId="0" applyNumberFormat="1" applyFont="1" applyFill="1" applyBorder="1" applyAlignment="1">
      <alignment horizontal="center" vertical="center" wrapText="1"/>
    </xf>
    <xf numFmtId="16" fontId="21" fillId="3" borderId="24" xfId="0" applyNumberFormat="1" applyFont="1" applyFill="1" applyBorder="1" applyAlignment="1">
      <alignment horizontal="center" vertical="center" wrapText="1"/>
    </xf>
    <xf numFmtId="16" fontId="21" fillId="3" borderId="25" xfId="0" applyNumberFormat="1" applyFont="1" applyFill="1" applyBorder="1" applyAlignment="1">
      <alignment horizontal="center" vertical="center" wrapText="1"/>
    </xf>
    <xf numFmtId="164" fontId="23" fillId="3" borderId="26" xfId="0" applyNumberFormat="1" applyFont="1" applyFill="1" applyBorder="1" applyAlignment="1">
      <alignment horizontal="right" vertical="center" wrapText="1"/>
    </xf>
    <xf numFmtId="164" fontId="23" fillId="3" borderId="27" xfId="0" applyNumberFormat="1" applyFont="1" applyFill="1" applyBorder="1" applyAlignment="1">
      <alignment horizontal="right" vertical="center" wrapText="1"/>
    </xf>
    <xf numFmtId="0" fontId="21" fillId="3" borderId="5" xfId="0" applyFont="1" applyFill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21" fillId="3" borderId="25" xfId="0" applyFont="1" applyFill="1" applyBorder="1" applyAlignment="1">
      <alignment horizontal="center" vertical="center" wrapText="1"/>
    </xf>
    <xf numFmtId="164" fontId="2" fillId="3" borderId="26" xfId="0" applyNumberFormat="1" applyFont="1" applyFill="1" applyBorder="1" applyAlignment="1">
      <alignment horizontal="right" vertical="center" wrapText="1"/>
    </xf>
    <xf numFmtId="164" fontId="2" fillId="3" borderId="23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8" fillId="3" borderId="28" xfId="0" applyFont="1" applyFill="1" applyBorder="1" applyAlignment="1">
      <alignment wrapText="1"/>
    </xf>
    <xf numFmtId="0" fontId="18" fillId="3" borderId="29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44"/>
  <sheetViews>
    <sheetView zoomScale="72" zoomScaleNormal="72" workbookViewId="0">
      <selection activeCell="E4" sqref="E4"/>
    </sheetView>
  </sheetViews>
  <sheetFormatPr defaultRowHeight="12.75"/>
  <cols>
    <col min="1" max="1" width="5.140625" customWidth="1"/>
    <col min="2" max="2" width="23.85546875" customWidth="1"/>
    <col min="3" max="3" width="11.7109375" hidden="1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</cols>
  <sheetData>
    <row r="3" spans="1:7">
      <c r="B3" s="96"/>
      <c r="C3" s="96"/>
      <c r="D3" s="96"/>
      <c r="E3" s="96" t="s">
        <v>109</v>
      </c>
      <c r="F3" s="96"/>
      <c r="G3" s="96"/>
    </row>
    <row r="4" spans="1:7">
      <c r="B4" s="96"/>
      <c r="C4" s="96"/>
      <c r="D4" s="96" t="s">
        <v>34</v>
      </c>
      <c r="E4" s="96"/>
      <c r="F4" s="96"/>
      <c r="G4" s="96"/>
    </row>
    <row r="5" spans="1:7" ht="12" customHeight="1">
      <c r="B5" s="96"/>
      <c r="C5" s="96"/>
      <c r="D5" s="96" t="s">
        <v>32</v>
      </c>
      <c r="E5" s="96"/>
      <c r="F5" s="96"/>
      <c r="G5" s="96"/>
    </row>
    <row r="6" spans="1:7">
      <c r="E6" s="7" t="s">
        <v>26</v>
      </c>
      <c r="F6" s="7"/>
      <c r="G6" s="7"/>
    </row>
    <row r="7" spans="1:7">
      <c r="D7" s="105" t="s">
        <v>6</v>
      </c>
      <c r="E7" s="105"/>
      <c r="F7" s="105"/>
      <c r="G7" s="105"/>
    </row>
    <row r="8" spans="1:7">
      <c r="D8" s="105" t="s">
        <v>7</v>
      </c>
      <c r="E8" s="105"/>
      <c r="F8" s="105"/>
      <c r="G8" s="105"/>
    </row>
    <row r="9" spans="1:7">
      <c r="D9" s="105" t="s">
        <v>8</v>
      </c>
      <c r="E9" s="105"/>
      <c r="F9" s="105"/>
      <c r="G9" s="105"/>
    </row>
    <row r="10" spans="1:7">
      <c r="D10" s="105" t="s">
        <v>10</v>
      </c>
      <c r="E10" s="105"/>
      <c r="F10" s="105"/>
      <c r="G10" s="105"/>
    </row>
    <row r="12" spans="1:7" ht="15.75">
      <c r="A12" s="106" t="s">
        <v>1</v>
      </c>
      <c r="B12" s="106"/>
      <c r="C12" s="106"/>
      <c r="D12" s="106"/>
      <c r="E12" s="106"/>
      <c r="F12" s="106"/>
      <c r="G12" s="106"/>
    </row>
    <row r="13" spans="1:7" ht="15.75">
      <c r="A13" s="106" t="s">
        <v>22</v>
      </c>
      <c r="B13" s="106"/>
      <c r="C13" s="106"/>
      <c r="D13" s="106"/>
      <c r="E13" s="106"/>
      <c r="F13" s="106"/>
      <c r="G13" s="106"/>
    </row>
    <row r="15" spans="1:7">
      <c r="A15" s="107" t="s">
        <v>0</v>
      </c>
      <c r="B15" s="104" t="s">
        <v>2</v>
      </c>
      <c r="C15" s="16"/>
      <c r="D15" s="104" t="s">
        <v>17</v>
      </c>
      <c r="E15" s="104" t="s">
        <v>3</v>
      </c>
      <c r="F15" s="104"/>
      <c r="G15" s="104" t="s">
        <v>9</v>
      </c>
    </row>
    <row r="16" spans="1:7" ht="63.75">
      <c r="A16" s="108"/>
      <c r="B16" s="109"/>
      <c r="C16" s="17" t="s">
        <v>25</v>
      </c>
      <c r="D16" s="104"/>
      <c r="E16" s="16" t="s">
        <v>4</v>
      </c>
      <c r="F16" s="16" t="s">
        <v>5</v>
      </c>
      <c r="G16" s="104"/>
    </row>
    <row r="17" spans="1:7" ht="15.75">
      <c r="A17" s="8">
        <v>1</v>
      </c>
      <c r="B17" s="4" t="s">
        <v>11</v>
      </c>
      <c r="C17" s="3">
        <v>624</v>
      </c>
      <c r="D17" s="18">
        <v>5300</v>
      </c>
      <c r="E17" s="19">
        <f>G17-F17</f>
        <v>8424.910890000001</v>
      </c>
      <c r="F17" s="19">
        <f>0.01*G17</f>
        <v>85.100110000000001</v>
      </c>
      <c r="G17" s="19">
        <v>8510.0110000000004</v>
      </c>
    </row>
    <row r="18" spans="1:7" ht="15.75">
      <c r="A18" s="8">
        <v>2</v>
      </c>
      <c r="B18" s="4" t="s">
        <v>23</v>
      </c>
      <c r="C18" s="3">
        <v>563</v>
      </c>
      <c r="D18" s="10">
        <v>3200</v>
      </c>
      <c r="E18" s="19">
        <f t="shared" ref="E18:E34" si="0">G18-F18</f>
        <v>4312.0383372000006</v>
      </c>
      <c r="F18" s="19">
        <f t="shared" ref="F18:F36" si="1">0.01*G18</f>
        <v>43.555942800000004</v>
      </c>
      <c r="G18" s="19">
        <v>4355.5942800000003</v>
      </c>
    </row>
    <row r="19" spans="1:7" ht="47.25">
      <c r="A19" s="8">
        <v>3</v>
      </c>
      <c r="B19" s="4" t="s">
        <v>15</v>
      </c>
      <c r="C19" s="24">
        <v>350</v>
      </c>
      <c r="D19" s="5">
        <v>2100</v>
      </c>
      <c r="E19" s="19">
        <f t="shared" si="0"/>
        <v>2197.2871799999998</v>
      </c>
      <c r="F19" s="19">
        <f t="shared" si="1"/>
        <v>22.19482</v>
      </c>
      <c r="G19" s="19">
        <v>2219.482</v>
      </c>
    </row>
    <row r="20" spans="1:7" ht="47.25">
      <c r="A20" s="63">
        <v>4</v>
      </c>
      <c r="B20" s="13" t="s">
        <v>12</v>
      </c>
      <c r="C20" s="20">
        <v>142</v>
      </c>
      <c r="D20" s="5">
        <v>1210</v>
      </c>
      <c r="E20" s="19">
        <f t="shared" si="0"/>
        <v>994.96683000000007</v>
      </c>
      <c r="F20" s="19">
        <f t="shared" si="1"/>
        <v>10.050170000000001</v>
      </c>
      <c r="G20" s="19">
        <v>1005.0170000000001</v>
      </c>
    </row>
    <row r="21" spans="1:7" ht="15.75">
      <c r="A21" s="5">
        <v>5</v>
      </c>
      <c r="B21" s="4" t="s">
        <v>13</v>
      </c>
      <c r="C21" s="3">
        <v>320</v>
      </c>
      <c r="D21" s="10">
        <v>2646</v>
      </c>
      <c r="E21" s="19">
        <f t="shared" si="0"/>
        <v>2944.4609501999998</v>
      </c>
      <c r="F21" s="19">
        <f t="shared" si="1"/>
        <v>29.742029800000001</v>
      </c>
      <c r="G21" s="21">
        <v>2974.20298</v>
      </c>
    </row>
    <row r="22" spans="1:7" ht="31.5">
      <c r="A22" s="5">
        <v>6</v>
      </c>
      <c r="B22" s="6" t="s">
        <v>20</v>
      </c>
      <c r="C22" s="15">
        <v>1021</v>
      </c>
      <c r="D22" s="11">
        <v>4886</v>
      </c>
      <c r="E22" s="19">
        <f t="shared" si="0"/>
        <v>4987.1342664000003</v>
      </c>
      <c r="F22" s="19">
        <f t="shared" si="1"/>
        <v>50.3750936</v>
      </c>
      <c r="G22" s="21">
        <v>5037.50936</v>
      </c>
    </row>
    <row r="23" spans="1:7" ht="63">
      <c r="A23" s="5">
        <v>7</v>
      </c>
      <c r="B23" s="14" t="s">
        <v>18</v>
      </c>
      <c r="C23" s="22">
        <v>1130</v>
      </c>
      <c r="D23" s="11">
        <v>4116</v>
      </c>
      <c r="E23" s="19">
        <f t="shared" si="0"/>
        <v>4709.1234860999994</v>
      </c>
      <c r="F23" s="19">
        <f t="shared" si="1"/>
        <v>47.5669039</v>
      </c>
      <c r="G23" s="21">
        <v>4756.6903899999998</v>
      </c>
    </row>
    <row r="24" spans="1:7" ht="47.25">
      <c r="A24" s="8">
        <v>8</v>
      </c>
      <c r="B24" s="33" t="s">
        <v>28</v>
      </c>
      <c r="C24" s="5">
        <v>638</v>
      </c>
      <c r="D24" s="5">
        <v>2600</v>
      </c>
      <c r="E24" s="19">
        <f t="shared" si="0"/>
        <v>2012.8616244</v>
      </c>
      <c r="F24" s="19">
        <f t="shared" si="1"/>
        <v>20.331935600000001</v>
      </c>
      <c r="G24" s="21">
        <v>2033.1935599999999</v>
      </c>
    </row>
    <row r="25" spans="1:7" ht="63">
      <c r="A25" s="8">
        <v>9</v>
      </c>
      <c r="B25" s="33" t="s">
        <v>16</v>
      </c>
      <c r="C25" s="5">
        <v>1540</v>
      </c>
      <c r="D25" s="5">
        <v>9250</v>
      </c>
      <c r="E25" s="19">
        <f t="shared" si="0"/>
        <v>8320.6534751999989</v>
      </c>
      <c r="F25" s="19">
        <f t="shared" si="1"/>
        <v>84.047004799999996</v>
      </c>
      <c r="G25" s="19">
        <v>8404.7004799999995</v>
      </c>
    </row>
    <row r="26" spans="1:7" ht="31.5">
      <c r="A26" s="8">
        <v>10</v>
      </c>
      <c r="B26" s="33" t="s">
        <v>27</v>
      </c>
      <c r="C26" s="5">
        <v>490</v>
      </c>
      <c r="D26" s="23">
        <v>4116</v>
      </c>
      <c r="E26" s="19">
        <f t="shared" si="0"/>
        <v>4885.7027669999998</v>
      </c>
      <c r="F26" s="19">
        <f t="shared" si="1"/>
        <v>49.350532999999999</v>
      </c>
      <c r="G26" s="21">
        <v>4935.0532999999996</v>
      </c>
    </row>
    <row r="27" spans="1:7" ht="49.5" customHeight="1">
      <c r="A27" s="8">
        <v>11</v>
      </c>
      <c r="B27" s="33" t="s">
        <v>29</v>
      </c>
      <c r="C27" s="5">
        <v>202.66300000000001</v>
      </c>
      <c r="D27" s="5">
        <v>1054</v>
      </c>
      <c r="E27" s="19">
        <f t="shared" si="0"/>
        <v>1522.15272</v>
      </c>
      <c r="F27" s="19">
        <f t="shared" si="1"/>
        <v>15.37528</v>
      </c>
      <c r="G27" s="19">
        <v>1537.528</v>
      </c>
    </row>
    <row r="28" spans="1:7" ht="31.5">
      <c r="A28" s="8">
        <v>12</v>
      </c>
      <c r="B28" s="33" t="s">
        <v>30</v>
      </c>
      <c r="C28" s="5">
        <v>1370</v>
      </c>
      <c r="D28" s="5">
        <v>1320</v>
      </c>
      <c r="E28" s="19">
        <f t="shared" si="0"/>
        <v>1020.5538849</v>
      </c>
      <c r="F28" s="19">
        <f t="shared" si="1"/>
        <v>10.308625099999999</v>
      </c>
      <c r="G28" s="21">
        <v>1030.8625099999999</v>
      </c>
    </row>
    <row r="29" spans="1:7" ht="63">
      <c r="A29" s="8">
        <v>13</v>
      </c>
      <c r="B29" s="33" t="s">
        <v>19</v>
      </c>
      <c r="C29" s="5">
        <v>1290</v>
      </c>
      <c r="D29" s="5">
        <v>1050</v>
      </c>
      <c r="E29" s="19">
        <f t="shared" si="0"/>
        <v>1363.8404636999999</v>
      </c>
      <c r="F29" s="19">
        <f t="shared" si="1"/>
        <v>13.7761663</v>
      </c>
      <c r="G29" s="21">
        <v>1377.61663</v>
      </c>
    </row>
    <row r="30" spans="1:7" ht="47.25">
      <c r="A30" s="8">
        <v>14</v>
      </c>
      <c r="B30" s="33" t="s">
        <v>14</v>
      </c>
      <c r="C30" s="5">
        <v>51</v>
      </c>
      <c r="D30" s="5">
        <v>102</v>
      </c>
      <c r="E30" s="19">
        <f t="shared" si="0"/>
        <v>321.94304999999997</v>
      </c>
      <c r="F30" s="19">
        <f t="shared" si="1"/>
        <v>3.2519499999999999</v>
      </c>
      <c r="G30" s="21">
        <v>325.19499999999999</v>
      </c>
    </row>
    <row r="31" spans="1:7" ht="31.5">
      <c r="A31" s="8">
        <v>15</v>
      </c>
      <c r="B31" s="33" t="s">
        <v>111</v>
      </c>
      <c r="C31" s="5">
        <v>155</v>
      </c>
      <c r="D31" s="5">
        <v>240</v>
      </c>
      <c r="E31" s="19">
        <f t="shared" si="0"/>
        <v>496.29689999999999</v>
      </c>
      <c r="F31" s="19">
        <f t="shared" si="1"/>
        <v>5.0131000000000006</v>
      </c>
      <c r="G31" s="21">
        <v>501.31</v>
      </c>
    </row>
    <row r="32" spans="1:7" ht="63">
      <c r="A32" s="63">
        <v>16</v>
      </c>
      <c r="B32" s="12" t="s">
        <v>110</v>
      </c>
      <c r="C32" s="22">
        <v>215.5</v>
      </c>
      <c r="D32" s="11">
        <v>1450</v>
      </c>
      <c r="E32" s="19">
        <f t="shared" si="0"/>
        <v>2366.1</v>
      </c>
      <c r="F32" s="19">
        <f t="shared" si="1"/>
        <v>23.900000000000002</v>
      </c>
      <c r="G32" s="19">
        <v>2390</v>
      </c>
    </row>
    <row r="33" spans="1:12" ht="94.5">
      <c r="A33" s="8">
        <v>17</v>
      </c>
      <c r="B33" s="33" t="s">
        <v>24</v>
      </c>
      <c r="C33" s="5">
        <v>240</v>
      </c>
      <c r="D33" s="5">
        <v>100</v>
      </c>
      <c r="E33" s="19">
        <f t="shared" si="0"/>
        <v>1673.7077016000001</v>
      </c>
      <c r="F33" s="19">
        <f t="shared" si="1"/>
        <v>16.9061384</v>
      </c>
      <c r="G33" s="21">
        <v>1690.61384</v>
      </c>
    </row>
    <row r="34" spans="1:12" ht="15.75">
      <c r="A34" s="8">
        <v>18</v>
      </c>
      <c r="B34" s="33" t="s">
        <v>31</v>
      </c>
      <c r="C34" s="5">
        <v>1429</v>
      </c>
      <c r="D34" s="5">
        <v>4050</v>
      </c>
      <c r="E34" s="19">
        <f t="shared" si="0"/>
        <v>4313.6279999999997</v>
      </c>
      <c r="F34" s="19">
        <f t="shared" si="1"/>
        <v>43.571999999999996</v>
      </c>
      <c r="G34" s="21">
        <v>4357.2</v>
      </c>
    </row>
    <row r="35" spans="1:12" s="28" customFormat="1" ht="110.25">
      <c r="A35" s="25">
        <v>19</v>
      </c>
      <c r="B35" s="77" t="s">
        <v>33</v>
      </c>
      <c r="C35" s="26">
        <v>250</v>
      </c>
      <c r="D35" s="26">
        <v>250</v>
      </c>
      <c r="E35" s="27">
        <v>342.95600000000002</v>
      </c>
      <c r="F35" s="27">
        <f t="shared" si="1"/>
        <v>3.4642000000000004</v>
      </c>
      <c r="G35" s="94">
        <v>346.42</v>
      </c>
    </row>
    <row r="36" spans="1:12" ht="47.25">
      <c r="A36" s="34">
        <v>20</v>
      </c>
      <c r="B36" s="92" t="s">
        <v>50</v>
      </c>
      <c r="C36" s="23">
        <v>85</v>
      </c>
      <c r="D36" s="23">
        <v>170</v>
      </c>
      <c r="E36" s="35">
        <v>289.68099999999998</v>
      </c>
      <c r="F36" s="35">
        <f t="shared" si="1"/>
        <v>2.9261000000000004</v>
      </c>
      <c r="G36" s="95">
        <v>292.61</v>
      </c>
    </row>
    <row r="37" spans="1:12" ht="15.75">
      <c r="A37" s="9"/>
      <c r="B37" s="88" t="s">
        <v>21</v>
      </c>
      <c r="C37" s="23">
        <f>SUM(C17:C36)</f>
        <v>12106.163</v>
      </c>
      <c r="D37" s="8">
        <f>SUM(D17:D36)</f>
        <v>49210</v>
      </c>
      <c r="E37" s="19">
        <f>SUM(E17:E36)</f>
        <v>57499.99952669999</v>
      </c>
      <c r="F37" s="19">
        <f>SUM(F17:F36)</f>
        <v>580.80810329999997</v>
      </c>
      <c r="G37" s="19">
        <f>SUM(G17:G36)</f>
        <v>58080.810329999986</v>
      </c>
    </row>
    <row r="44" spans="1:12">
      <c r="L44">
        <f>58080.808-57788.2</f>
        <v>292.60800000000017</v>
      </c>
    </row>
  </sheetData>
  <mergeCells count="11">
    <mergeCell ref="G15:G16"/>
    <mergeCell ref="D7:G7"/>
    <mergeCell ref="D8:G8"/>
    <mergeCell ref="D9:G9"/>
    <mergeCell ref="D10:G10"/>
    <mergeCell ref="A12:G12"/>
    <mergeCell ref="A13:G13"/>
    <mergeCell ref="A15:A16"/>
    <mergeCell ref="B15:B16"/>
    <mergeCell ref="D15:D16"/>
    <mergeCell ref="E15:F1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H28"/>
  <sheetViews>
    <sheetView zoomScale="72" zoomScaleNormal="72" workbookViewId="0">
      <selection activeCell="E3" sqref="E3"/>
    </sheetView>
  </sheetViews>
  <sheetFormatPr defaultRowHeight="12.75"/>
  <cols>
    <col min="1" max="1" width="5.140625" customWidth="1"/>
    <col min="2" max="2" width="23.85546875" customWidth="1"/>
    <col min="3" max="3" width="11.7109375" hidden="1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</cols>
  <sheetData>
    <row r="3" spans="1:8">
      <c r="B3" s="96"/>
      <c r="C3" s="96"/>
      <c r="D3" s="96"/>
      <c r="E3" s="96" t="s">
        <v>115</v>
      </c>
      <c r="F3" s="96"/>
      <c r="G3" s="96"/>
      <c r="H3" s="96"/>
    </row>
    <row r="4" spans="1:8">
      <c r="B4" s="96"/>
      <c r="C4" s="96"/>
      <c r="D4" s="96" t="s">
        <v>34</v>
      </c>
      <c r="E4" s="96"/>
      <c r="F4" s="96"/>
      <c r="G4" s="96"/>
      <c r="H4" s="96"/>
    </row>
    <row r="5" spans="1:8" ht="12" customHeight="1">
      <c r="B5" s="96"/>
      <c r="C5" s="96"/>
      <c r="D5" s="96" t="s">
        <v>32</v>
      </c>
      <c r="E5" s="96"/>
      <c r="F5" s="96"/>
      <c r="G5" s="96"/>
      <c r="H5" s="96"/>
    </row>
    <row r="6" spans="1:8">
      <c r="E6" s="7" t="s">
        <v>51</v>
      </c>
      <c r="F6" s="7"/>
      <c r="G6" s="7"/>
    </row>
    <row r="7" spans="1:8">
      <c r="D7" s="105" t="s">
        <v>6</v>
      </c>
      <c r="E7" s="105"/>
      <c r="F7" s="105"/>
      <c r="G7" s="105"/>
    </row>
    <row r="8" spans="1:8">
      <c r="D8" s="105" t="s">
        <v>7</v>
      </c>
      <c r="E8" s="105"/>
      <c r="F8" s="105"/>
      <c r="G8" s="105"/>
    </row>
    <row r="9" spans="1:8">
      <c r="D9" s="105" t="s">
        <v>8</v>
      </c>
      <c r="E9" s="105"/>
      <c r="F9" s="105"/>
      <c r="G9" s="105"/>
    </row>
    <row r="10" spans="1:8">
      <c r="D10" s="105" t="s">
        <v>10</v>
      </c>
      <c r="E10" s="105"/>
      <c r="F10" s="105"/>
      <c r="G10" s="105"/>
    </row>
    <row r="12" spans="1:8" ht="15.75">
      <c r="A12" s="106" t="s">
        <v>1</v>
      </c>
      <c r="B12" s="106"/>
      <c r="C12" s="106"/>
      <c r="D12" s="106"/>
      <c r="E12" s="106"/>
      <c r="F12" s="106"/>
      <c r="G12" s="106"/>
    </row>
    <row r="13" spans="1:8" ht="15.75">
      <c r="A13" s="106" t="s">
        <v>35</v>
      </c>
      <c r="B13" s="106"/>
      <c r="C13" s="106"/>
      <c r="D13" s="106"/>
      <c r="E13" s="106"/>
      <c r="F13" s="106"/>
      <c r="G13" s="106"/>
    </row>
    <row r="15" spans="1:8">
      <c r="A15" s="107" t="s">
        <v>0</v>
      </c>
      <c r="B15" s="104" t="s">
        <v>2</v>
      </c>
      <c r="C15" s="29"/>
      <c r="D15" s="104" t="s">
        <v>17</v>
      </c>
      <c r="E15" s="104" t="s">
        <v>3</v>
      </c>
      <c r="F15" s="104"/>
      <c r="G15" s="104" t="s">
        <v>9</v>
      </c>
    </row>
    <row r="16" spans="1:8" ht="63.75">
      <c r="A16" s="108"/>
      <c r="B16" s="109"/>
      <c r="C16" s="30" t="s">
        <v>25</v>
      </c>
      <c r="D16" s="104"/>
      <c r="E16" s="29" t="s">
        <v>4</v>
      </c>
      <c r="F16" s="29" t="s">
        <v>5</v>
      </c>
      <c r="G16" s="104"/>
    </row>
    <row r="17" spans="1:7" ht="15.75">
      <c r="A17" s="8">
        <v>1</v>
      </c>
      <c r="B17" s="4" t="s">
        <v>36</v>
      </c>
      <c r="C17" s="3"/>
      <c r="D17" s="18">
        <v>7150</v>
      </c>
      <c r="E17" s="19">
        <v>6283.3854600000004</v>
      </c>
      <c r="F17" s="19">
        <v>63.468539999999997</v>
      </c>
      <c r="G17" s="19">
        <f>E17+F17</f>
        <v>6346.8540000000003</v>
      </c>
    </row>
    <row r="18" spans="1:7" ht="15.75">
      <c r="A18" s="8">
        <v>2</v>
      </c>
      <c r="B18" s="4" t="s">
        <v>37</v>
      </c>
      <c r="C18" s="3"/>
      <c r="D18" s="10">
        <v>4650</v>
      </c>
      <c r="E18" s="19">
        <v>3939.2981100000002</v>
      </c>
      <c r="F18" s="19">
        <v>39.790889999999997</v>
      </c>
      <c r="G18" s="19">
        <f t="shared" ref="G18:G26" si="0">E18+F18</f>
        <v>3979.0890000000004</v>
      </c>
    </row>
    <row r="19" spans="1:7" ht="47.25">
      <c r="A19" s="8">
        <v>3</v>
      </c>
      <c r="B19" s="4" t="s">
        <v>38</v>
      </c>
      <c r="C19" s="24"/>
      <c r="D19" s="5">
        <v>1590</v>
      </c>
      <c r="E19" s="19">
        <v>1669.5439200000001</v>
      </c>
      <c r="F19" s="19">
        <v>16.864080000000001</v>
      </c>
      <c r="G19" s="19">
        <f t="shared" si="0"/>
        <v>1686.4080000000001</v>
      </c>
    </row>
    <row r="20" spans="1:7" ht="15.75">
      <c r="A20" s="63">
        <v>4</v>
      </c>
      <c r="B20" s="13" t="s">
        <v>39</v>
      </c>
      <c r="C20" s="20"/>
      <c r="D20" s="5">
        <v>1850</v>
      </c>
      <c r="E20" s="19">
        <v>485.73459000000003</v>
      </c>
      <c r="F20" s="19">
        <v>4.9064100000000002</v>
      </c>
      <c r="G20" s="19">
        <f t="shared" si="0"/>
        <v>490.64100000000002</v>
      </c>
    </row>
    <row r="21" spans="1:7" ht="47.25">
      <c r="A21" s="5">
        <v>5</v>
      </c>
      <c r="B21" s="4" t="s">
        <v>40</v>
      </c>
      <c r="C21" s="3"/>
      <c r="D21" s="10" t="s">
        <v>46</v>
      </c>
      <c r="E21" s="19">
        <v>9414.29709</v>
      </c>
      <c r="F21" s="19">
        <v>95.093909999999994</v>
      </c>
      <c r="G21" s="19">
        <f t="shared" si="0"/>
        <v>9509.3909999999996</v>
      </c>
    </row>
    <row r="22" spans="1:7" ht="47.25">
      <c r="A22" s="5">
        <v>6</v>
      </c>
      <c r="B22" s="6" t="s">
        <v>41</v>
      </c>
      <c r="C22" s="15"/>
      <c r="D22" s="11">
        <v>5380</v>
      </c>
      <c r="E22" s="19">
        <v>5842.5889500000003</v>
      </c>
      <c r="F22" s="19">
        <v>59.01605</v>
      </c>
      <c r="G22" s="19">
        <f t="shared" si="0"/>
        <v>5901.6050000000005</v>
      </c>
    </row>
    <row r="23" spans="1:7" ht="15.75">
      <c r="A23" s="5">
        <v>7</v>
      </c>
      <c r="B23" s="14" t="s">
        <v>42</v>
      </c>
      <c r="C23" s="22"/>
      <c r="D23" s="11">
        <v>2050</v>
      </c>
      <c r="E23" s="19">
        <v>1405.2852</v>
      </c>
      <c r="F23" s="19">
        <v>14.194800000000001</v>
      </c>
      <c r="G23" s="19">
        <f t="shared" si="0"/>
        <v>1419.48</v>
      </c>
    </row>
    <row r="24" spans="1:7" ht="78.75">
      <c r="A24" s="8">
        <v>8</v>
      </c>
      <c r="B24" s="33" t="s">
        <v>43</v>
      </c>
      <c r="C24" s="5"/>
      <c r="D24" s="5" t="s">
        <v>47</v>
      </c>
      <c r="E24" s="19">
        <v>10090.47006</v>
      </c>
      <c r="F24" s="61">
        <v>101.92394</v>
      </c>
      <c r="G24" s="19">
        <f t="shared" si="0"/>
        <v>10192.394</v>
      </c>
    </row>
    <row r="25" spans="1:7" ht="63">
      <c r="A25" s="8">
        <v>9</v>
      </c>
      <c r="B25" s="6" t="s">
        <v>44</v>
      </c>
      <c r="C25" s="5"/>
      <c r="D25" s="5" t="s">
        <v>48</v>
      </c>
      <c r="E25" s="19">
        <v>4545.83547</v>
      </c>
      <c r="F25" s="62">
        <v>45.917529999999999</v>
      </c>
      <c r="G25" s="19">
        <f t="shared" si="0"/>
        <v>4591.7529999999997</v>
      </c>
    </row>
    <row r="26" spans="1:7" ht="47.25">
      <c r="A26" s="8">
        <v>10</v>
      </c>
      <c r="B26" s="33" t="s">
        <v>45</v>
      </c>
      <c r="C26" s="5"/>
      <c r="D26" s="23" t="s">
        <v>49</v>
      </c>
      <c r="E26" s="61">
        <v>5488.5431699999999</v>
      </c>
      <c r="F26" s="19">
        <v>55.439830000000001</v>
      </c>
      <c r="G26" s="19">
        <f t="shared" si="0"/>
        <v>5543.9830000000002</v>
      </c>
    </row>
    <row r="27" spans="1:7" ht="31.5">
      <c r="A27" s="8">
        <v>11</v>
      </c>
      <c r="B27" s="33" t="s">
        <v>89</v>
      </c>
      <c r="C27" s="5"/>
      <c r="D27" s="23">
        <v>800</v>
      </c>
      <c r="E27" s="19">
        <v>835.01800000000003</v>
      </c>
      <c r="F27" s="19">
        <v>8.4350000000000005</v>
      </c>
      <c r="G27" s="19">
        <v>843.45299999999997</v>
      </c>
    </row>
    <row r="28" spans="1:7" ht="15.75">
      <c r="A28" s="9"/>
      <c r="B28" s="88" t="s">
        <v>21</v>
      </c>
      <c r="C28" s="23">
        <f>SUM(C17:C26)</f>
        <v>0</v>
      </c>
      <c r="D28" s="8">
        <v>51778.1</v>
      </c>
      <c r="E28" s="19">
        <f>SUM(E17:E27)</f>
        <v>50000.000019999992</v>
      </c>
      <c r="F28" s="19">
        <f>SUM(F17:F27)</f>
        <v>505.05098000000004</v>
      </c>
      <c r="G28" s="19">
        <f>SUM(G17:G27)</f>
        <v>50505.050999999999</v>
      </c>
    </row>
  </sheetData>
  <mergeCells count="11">
    <mergeCell ref="A13:G13"/>
    <mergeCell ref="D7:G7"/>
    <mergeCell ref="D8:G8"/>
    <mergeCell ref="D9:G9"/>
    <mergeCell ref="D10:G10"/>
    <mergeCell ref="A12:G12"/>
    <mergeCell ref="A15:A16"/>
    <mergeCell ref="B15:B16"/>
    <mergeCell ref="D15:D16"/>
    <mergeCell ref="E15:F15"/>
    <mergeCell ref="G15:G1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36"/>
  <sheetViews>
    <sheetView zoomScale="72" zoomScaleNormal="72" workbookViewId="0">
      <selection activeCell="D5" sqref="D5"/>
    </sheetView>
  </sheetViews>
  <sheetFormatPr defaultRowHeight="12.75"/>
  <cols>
    <col min="1" max="1" width="5.140625" customWidth="1"/>
    <col min="2" max="2" width="23.85546875" customWidth="1"/>
    <col min="3" max="3" width="11.7109375" hidden="1" customWidth="1"/>
    <col min="4" max="4" width="11.28515625" customWidth="1"/>
    <col min="5" max="5" width="13.28515625" customWidth="1"/>
    <col min="6" max="6" width="10.7109375" bestFit="1" customWidth="1"/>
    <col min="7" max="7" width="11.7109375" customWidth="1"/>
    <col min="9" max="9" width="11.42578125" bestFit="1" customWidth="1"/>
  </cols>
  <sheetData>
    <row r="1" spans="1:7">
      <c r="B1" s="96"/>
      <c r="C1" s="96"/>
      <c r="D1" s="96"/>
      <c r="E1" s="96"/>
      <c r="F1" s="96"/>
      <c r="G1" s="96"/>
    </row>
    <row r="2" spans="1:7">
      <c r="B2" s="96"/>
      <c r="C2" s="96"/>
      <c r="D2" s="96"/>
      <c r="E2" s="96"/>
      <c r="F2" s="96"/>
      <c r="G2" s="96"/>
    </row>
    <row r="3" spans="1:7">
      <c r="B3" s="96"/>
      <c r="C3" s="96"/>
      <c r="D3" s="96"/>
      <c r="E3" s="96" t="s">
        <v>116</v>
      </c>
      <c r="F3" s="96"/>
      <c r="G3" s="96"/>
    </row>
    <row r="4" spans="1:7">
      <c r="B4" s="96"/>
      <c r="C4" s="96"/>
      <c r="D4" s="96" t="s">
        <v>34</v>
      </c>
      <c r="E4" s="96"/>
      <c r="F4" s="96"/>
      <c r="G4" s="96"/>
    </row>
    <row r="5" spans="1:7" ht="12" customHeight="1">
      <c r="B5" s="96"/>
      <c r="C5" s="96"/>
      <c r="D5" s="96" t="s">
        <v>32</v>
      </c>
      <c r="E5" s="96"/>
      <c r="F5" s="96"/>
      <c r="G5" s="96"/>
    </row>
    <row r="6" spans="1:7">
      <c r="E6" s="7" t="s">
        <v>56</v>
      </c>
      <c r="F6" s="7"/>
      <c r="G6" s="7"/>
    </row>
    <row r="7" spans="1:7">
      <c r="D7" s="105" t="s">
        <v>6</v>
      </c>
      <c r="E7" s="105"/>
      <c r="F7" s="105"/>
      <c r="G7" s="105"/>
    </row>
    <row r="8" spans="1:7">
      <c r="D8" s="105" t="s">
        <v>7</v>
      </c>
      <c r="E8" s="105"/>
      <c r="F8" s="105"/>
      <c r="G8" s="105"/>
    </row>
    <row r="9" spans="1:7">
      <c r="D9" s="105" t="s">
        <v>8</v>
      </c>
      <c r="E9" s="105"/>
      <c r="F9" s="105"/>
      <c r="G9" s="105"/>
    </row>
    <row r="10" spans="1:7">
      <c r="D10" s="105" t="s">
        <v>10</v>
      </c>
      <c r="E10" s="105"/>
      <c r="F10" s="105"/>
      <c r="G10" s="105"/>
    </row>
    <row r="12" spans="1:7" ht="15.75">
      <c r="A12" s="106" t="s">
        <v>1</v>
      </c>
      <c r="B12" s="106"/>
      <c r="C12" s="106"/>
      <c r="D12" s="106"/>
      <c r="E12" s="106"/>
      <c r="F12" s="106"/>
      <c r="G12" s="106"/>
    </row>
    <row r="13" spans="1:7" ht="15.75">
      <c r="A13" s="106" t="s">
        <v>52</v>
      </c>
      <c r="B13" s="106"/>
      <c r="C13" s="106"/>
      <c r="D13" s="106"/>
      <c r="E13" s="106"/>
      <c r="F13" s="106"/>
      <c r="G13" s="106"/>
    </row>
    <row r="15" spans="1:7">
      <c r="A15" s="107" t="s">
        <v>0</v>
      </c>
      <c r="B15" s="104" t="s">
        <v>2</v>
      </c>
      <c r="C15" s="31"/>
      <c r="D15" s="104" t="s">
        <v>17</v>
      </c>
      <c r="E15" s="104" t="s">
        <v>3</v>
      </c>
      <c r="F15" s="104"/>
      <c r="G15" s="104" t="s">
        <v>9</v>
      </c>
    </row>
    <row r="16" spans="1:7" ht="63.75">
      <c r="A16" s="108"/>
      <c r="B16" s="109"/>
      <c r="C16" s="32" t="s">
        <v>25</v>
      </c>
      <c r="D16" s="104"/>
      <c r="E16" s="31" t="s">
        <v>4</v>
      </c>
      <c r="F16" s="31" t="s">
        <v>5</v>
      </c>
      <c r="G16" s="104"/>
    </row>
    <row r="17" spans="1:7" ht="47.25">
      <c r="A17" s="34">
        <v>1</v>
      </c>
      <c r="B17" s="88" t="s">
        <v>57</v>
      </c>
      <c r="C17" s="89"/>
      <c r="D17" s="97">
        <v>1350</v>
      </c>
      <c r="E17" s="35">
        <f>G17-F17</f>
        <v>1614.1949999999999</v>
      </c>
      <c r="F17" s="98">
        <f>0.01*G17</f>
        <v>16.305</v>
      </c>
      <c r="G17" s="23">
        <v>1630.5</v>
      </c>
    </row>
    <row r="18" spans="1:7" ht="47.25">
      <c r="A18" s="34">
        <v>2</v>
      </c>
      <c r="B18" s="88" t="s">
        <v>58</v>
      </c>
      <c r="C18" s="89"/>
      <c r="D18" s="97">
        <v>4800</v>
      </c>
      <c r="E18" s="35">
        <f t="shared" ref="E18:E35" si="0">G18-F18</f>
        <v>5049.5940000000001</v>
      </c>
      <c r="F18" s="98">
        <f t="shared" ref="F18:F35" si="1">0.01*G18</f>
        <v>51.006000000000007</v>
      </c>
      <c r="G18" s="34">
        <v>5100.6000000000004</v>
      </c>
    </row>
    <row r="19" spans="1:7" ht="15.75">
      <c r="A19" s="102">
        <v>3</v>
      </c>
      <c r="B19" s="90" t="s">
        <v>53</v>
      </c>
      <c r="C19" s="91"/>
      <c r="D19" s="23">
        <v>1400</v>
      </c>
      <c r="E19" s="35">
        <f t="shared" si="0"/>
        <v>705.07800000000009</v>
      </c>
      <c r="F19" s="98">
        <f t="shared" si="1"/>
        <v>7.1220000000000008</v>
      </c>
      <c r="G19" s="99">
        <v>712.2</v>
      </c>
    </row>
    <row r="20" spans="1:7" ht="15.75">
      <c r="A20" s="34">
        <v>4</v>
      </c>
      <c r="B20" s="90" t="s">
        <v>59</v>
      </c>
      <c r="C20" s="91"/>
      <c r="D20" s="100">
        <v>3200</v>
      </c>
      <c r="E20" s="35">
        <f t="shared" si="0"/>
        <v>1336.6980000000001</v>
      </c>
      <c r="F20" s="98">
        <f t="shared" si="1"/>
        <v>13.502000000000001</v>
      </c>
      <c r="G20" s="101">
        <v>1350.2</v>
      </c>
    </row>
    <row r="21" spans="1:7" ht="47.25">
      <c r="A21" s="34">
        <v>5</v>
      </c>
      <c r="B21" s="92" t="s">
        <v>54</v>
      </c>
      <c r="C21" s="23"/>
      <c r="D21" s="23">
        <v>2000</v>
      </c>
      <c r="E21" s="35">
        <f t="shared" si="0"/>
        <v>2277</v>
      </c>
      <c r="F21" s="98">
        <f t="shared" si="1"/>
        <v>23</v>
      </c>
      <c r="G21" s="99">
        <v>2300</v>
      </c>
    </row>
    <row r="22" spans="1:7" ht="31.5">
      <c r="A22" s="34">
        <v>6</v>
      </c>
      <c r="B22" s="92" t="s">
        <v>55</v>
      </c>
      <c r="C22" s="23"/>
      <c r="D22" s="100">
        <v>1560</v>
      </c>
      <c r="E22" s="35">
        <f t="shared" si="0"/>
        <v>1999.1465999999998</v>
      </c>
      <c r="F22" s="98">
        <f t="shared" si="1"/>
        <v>20.1934</v>
      </c>
      <c r="G22" s="35">
        <v>2019.34</v>
      </c>
    </row>
    <row r="23" spans="1:7" ht="31.5">
      <c r="A23" s="102">
        <v>7</v>
      </c>
      <c r="B23" s="92" t="s">
        <v>106</v>
      </c>
      <c r="C23" s="23"/>
      <c r="D23" s="100">
        <v>720</v>
      </c>
      <c r="E23" s="35">
        <f t="shared" si="0"/>
        <v>7920</v>
      </c>
      <c r="F23" s="98">
        <f t="shared" si="1"/>
        <v>80</v>
      </c>
      <c r="G23" s="35">
        <v>8000</v>
      </c>
    </row>
    <row r="24" spans="1:7" ht="15.75">
      <c r="A24" s="34">
        <v>8</v>
      </c>
      <c r="B24" s="92" t="s">
        <v>102</v>
      </c>
      <c r="C24" s="23"/>
      <c r="D24" s="100">
        <v>930</v>
      </c>
      <c r="E24" s="35">
        <f t="shared" si="0"/>
        <v>711.74366999999995</v>
      </c>
      <c r="F24" s="98">
        <f t="shared" si="1"/>
        <v>7.18933</v>
      </c>
      <c r="G24" s="35">
        <v>718.93299999999999</v>
      </c>
    </row>
    <row r="25" spans="1:7" ht="15.75">
      <c r="A25" s="34">
        <v>9</v>
      </c>
      <c r="B25" s="92" t="s">
        <v>103</v>
      </c>
      <c r="C25" s="23"/>
      <c r="D25" s="100">
        <v>830</v>
      </c>
      <c r="E25" s="35">
        <f t="shared" si="0"/>
        <v>635.22458999999992</v>
      </c>
      <c r="F25" s="98">
        <f t="shared" si="1"/>
        <v>6.4164099999999999</v>
      </c>
      <c r="G25" s="35">
        <v>641.64099999999996</v>
      </c>
    </row>
    <row r="26" spans="1:7" ht="15.75">
      <c r="A26" s="34">
        <v>10</v>
      </c>
      <c r="B26" s="92" t="s">
        <v>104</v>
      </c>
      <c r="C26" s="23"/>
      <c r="D26" s="100">
        <v>1350</v>
      </c>
      <c r="E26" s="35">
        <f t="shared" si="0"/>
        <v>1033.18974</v>
      </c>
      <c r="F26" s="98">
        <f t="shared" si="1"/>
        <v>10.436260000000001</v>
      </c>
      <c r="G26" s="35">
        <v>1043.626</v>
      </c>
    </row>
    <row r="27" spans="1:7" ht="15.75">
      <c r="A27" s="102">
        <v>11</v>
      </c>
      <c r="B27" s="92" t="s">
        <v>105</v>
      </c>
      <c r="C27" s="23"/>
      <c r="D27" s="100">
        <v>1500</v>
      </c>
      <c r="E27" s="35">
        <f t="shared" si="0"/>
        <v>792</v>
      </c>
      <c r="F27" s="98">
        <f t="shared" si="1"/>
        <v>8</v>
      </c>
      <c r="G27" s="35">
        <v>800</v>
      </c>
    </row>
    <row r="28" spans="1:7" ht="63">
      <c r="A28" s="34">
        <v>12</v>
      </c>
      <c r="B28" s="92" t="s">
        <v>60</v>
      </c>
      <c r="C28" s="23"/>
      <c r="D28" s="100">
        <v>5400</v>
      </c>
      <c r="E28" s="35">
        <f t="shared" si="0"/>
        <v>4435.2841500000004</v>
      </c>
      <c r="F28" s="98">
        <f t="shared" si="1"/>
        <v>44.800850000000004</v>
      </c>
      <c r="G28" s="35">
        <v>4480.085</v>
      </c>
    </row>
    <row r="29" spans="1:7" ht="47.25">
      <c r="A29" s="34">
        <v>13</v>
      </c>
      <c r="B29" s="92" t="s">
        <v>61</v>
      </c>
      <c r="C29" s="23"/>
      <c r="D29" s="100">
        <v>2230</v>
      </c>
      <c r="E29" s="35">
        <f t="shared" si="0"/>
        <v>2725.6293900000001</v>
      </c>
      <c r="F29" s="98">
        <f t="shared" si="1"/>
        <v>27.531610000000001</v>
      </c>
      <c r="G29" s="35">
        <v>2753.1610000000001</v>
      </c>
    </row>
    <row r="30" spans="1:7" ht="47.25">
      <c r="A30" s="34">
        <v>14</v>
      </c>
      <c r="B30" s="92" t="s">
        <v>62</v>
      </c>
      <c r="C30" s="23"/>
      <c r="D30" s="100">
        <v>2480</v>
      </c>
      <c r="E30" s="35">
        <f t="shared" si="0"/>
        <v>2103.6995099999999</v>
      </c>
      <c r="F30" s="98">
        <f t="shared" si="1"/>
        <v>21.249490000000002</v>
      </c>
      <c r="G30" s="35">
        <v>2124.9490000000001</v>
      </c>
    </row>
    <row r="31" spans="1:7" ht="47.25">
      <c r="A31" s="102">
        <v>15</v>
      </c>
      <c r="B31" s="92" t="s">
        <v>63</v>
      </c>
      <c r="C31" s="23"/>
      <c r="D31" s="100">
        <v>5340</v>
      </c>
      <c r="E31" s="35">
        <f t="shared" si="0"/>
        <v>5000.1454800000001</v>
      </c>
      <c r="F31" s="98">
        <f t="shared" si="1"/>
        <v>50.506520000000002</v>
      </c>
      <c r="G31" s="35">
        <v>5050.652</v>
      </c>
    </row>
    <row r="32" spans="1:7" ht="47.25">
      <c r="A32" s="34">
        <v>16</v>
      </c>
      <c r="B32" s="92" t="s">
        <v>65</v>
      </c>
      <c r="C32" s="23"/>
      <c r="D32" s="100">
        <v>9235</v>
      </c>
      <c r="E32" s="35">
        <f t="shared" si="0"/>
        <v>8143.0054199999995</v>
      </c>
      <c r="F32" s="98">
        <f t="shared" si="1"/>
        <v>82.252579999999995</v>
      </c>
      <c r="G32" s="35">
        <v>8225.2579999999998</v>
      </c>
    </row>
    <row r="33" spans="1:9" ht="47.25">
      <c r="A33" s="34">
        <v>17</v>
      </c>
      <c r="B33" s="92" t="s">
        <v>64</v>
      </c>
      <c r="C33" s="23"/>
      <c r="D33" s="100">
        <v>3370</v>
      </c>
      <c r="E33" s="35">
        <f t="shared" si="0"/>
        <v>3861.5306399999999</v>
      </c>
      <c r="F33" s="98">
        <f t="shared" si="1"/>
        <v>39.005360000000003</v>
      </c>
      <c r="G33" s="35">
        <v>3900.5360000000001</v>
      </c>
      <c r="I33" s="85"/>
    </row>
    <row r="34" spans="1:9" ht="15.75">
      <c r="A34" s="34">
        <v>18</v>
      </c>
      <c r="B34" s="92" t="s">
        <v>107</v>
      </c>
      <c r="C34" s="23"/>
      <c r="D34" s="100">
        <v>3370</v>
      </c>
      <c r="E34" s="35">
        <f t="shared" si="0"/>
        <v>7478.8361999999997</v>
      </c>
      <c r="F34" s="98">
        <f t="shared" si="1"/>
        <v>75.543800000000005</v>
      </c>
      <c r="G34" s="35">
        <v>7554.38</v>
      </c>
      <c r="I34" s="85"/>
    </row>
    <row r="35" spans="1:9" ht="15.75">
      <c r="A35" s="102">
        <v>19</v>
      </c>
      <c r="B35" s="92" t="s">
        <v>108</v>
      </c>
      <c r="C35" s="23"/>
      <c r="D35" s="100">
        <v>3370</v>
      </c>
      <c r="E35" s="35">
        <f t="shared" si="0"/>
        <v>2178</v>
      </c>
      <c r="F35" s="98">
        <f t="shared" si="1"/>
        <v>22</v>
      </c>
      <c r="G35" s="35">
        <v>2200</v>
      </c>
      <c r="I35" s="85"/>
    </row>
    <row r="36" spans="1:9" ht="15.75">
      <c r="A36" s="103"/>
      <c r="B36" s="88" t="s">
        <v>21</v>
      </c>
      <c r="C36" s="23">
        <f>SUM(C17:C33)</f>
        <v>0</v>
      </c>
      <c r="D36" s="8">
        <f>SUM(D17:D35)</f>
        <v>54435</v>
      </c>
      <c r="E36" s="19">
        <f>SUM(E17:E35)</f>
        <v>60000.000390000001</v>
      </c>
      <c r="F36" s="19">
        <f>SUM(F17:F35)</f>
        <v>606.06061000000011</v>
      </c>
      <c r="G36" s="19">
        <f>SUM(G17:G35)</f>
        <v>60606.061000000002</v>
      </c>
      <c r="I36" s="85"/>
    </row>
  </sheetData>
  <mergeCells count="11">
    <mergeCell ref="A15:A16"/>
    <mergeCell ref="B15:B16"/>
    <mergeCell ref="D15:D16"/>
    <mergeCell ref="E15:F15"/>
    <mergeCell ref="G15:G16"/>
    <mergeCell ref="A13:G13"/>
    <mergeCell ref="D7:G7"/>
    <mergeCell ref="D8:G8"/>
    <mergeCell ref="D9:G9"/>
    <mergeCell ref="D10:G10"/>
    <mergeCell ref="A12:G12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A22" workbookViewId="0">
      <selection activeCell="C40" sqref="C40"/>
    </sheetView>
  </sheetViews>
  <sheetFormatPr defaultRowHeight="12.75"/>
  <cols>
    <col min="1" max="1" width="7.42578125" bestFit="1" customWidth="1"/>
    <col min="2" max="2" width="33.28515625" customWidth="1"/>
    <col min="3" max="3" width="31.85546875" customWidth="1"/>
    <col min="4" max="4" width="12.140625" customWidth="1"/>
    <col min="5" max="5" width="12.42578125" customWidth="1"/>
    <col min="6" max="6" width="12.28515625" customWidth="1"/>
    <col min="7" max="7" width="12.5703125" customWidth="1"/>
    <col min="8" max="8" width="24.7109375" customWidth="1"/>
  </cols>
  <sheetData>
    <row r="1" spans="1:9">
      <c r="E1" s="112" t="s">
        <v>117</v>
      </c>
      <c r="F1" s="112"/>
      <c r="G1" s="112"/>
    </row>
    <row r="2" spans="1:9">
      <c r="D2" s="113" t="s">
        <v>118</v>
      </c>
      <c r="E2" s="113"/>
      <c r="F2" s="113"/>
      <c r="G2" s="113"/>
    </row>
    <row r="3" spans="1:9">
      <c r="D3" s="114" t="s">
        <v>32</v>
      </c>
      <c r="E3" s="114"/>
      <c r="F3" s="114"/>
      <c r="G3" s="114"/>
    </row>
    <row r="4" spans="1:9">
      <c r="A4" s="2"/>
      <c r="B4" s="1"/>
      <c r="C4" s="1"/>
      <c r="D4" s="1"/>
      <c r="E4" s="111" t="s">
        <v>114</v>
      </c>
      <c r="F4" s="111"/>
      <c r="G4" s="111"/>
    </row>
    <row r="5" spans="1:9" ht="56.25" customHeight="1">
      <c r="A5" s="2"/>
      <c r="B5" s="1"/>
      <c r="C5" s="1"/>
      <c r="D5" s="1"/>
      <c r="E5" s="110" t="s">
        <v>113</v>
      </c>
      <c r="F5" s="110"/>
      <c r="G5" s="110"/>
    </row>
    <row r="6" spans="1:9">
      <c r="A6" s="2"/>
      <c r="B6" s="1"/>
      <c r="C6" s="1"/>
      <c r="D6" s="1"/>
      <c r="E6" s="111" t="s">
        <v>112</v>
      </c>
      <c r="F6" s="111"/>
      <c r="G6" s="111"/>
    </row>
    <row r="7" spans="1:9" ht="15.75">
      <c r="A7" s="115" t="s">
        <v>66</v>
      </c>
      <c r="B7" s="116"/>
      <c r="C7" s="116"/>
      <c r="D7" s="116"/>
      <c r="E7" s="116"/>
      <c r="F7" s="116"/>
      <c r="G7" s="116"/>
      <c r="H7" s="116"/>
      <c r="I7" s="116"/>
    </row>
    <row r="8" spans="1:9" ht="6.75" customHeight="1">
      <c r="A8" s="2"/>
      <c r="B8" s="1"/>
      <c r="C8" s="1"/>
      <c r="D8" s="1"/>
      <c r="E8" s="1"/>
      <c r="F8" s="1"/>
      <c r="G8" s="1"/>
      <c r="H8" s="1"/>
      <c r="I8" s="1"/>
    </row>
    <row r="9" spans="1:9" ht="15.75">
      <c r="A9" s="117" t="s">
        <v>0</v>
      </c>
      <c r="B9" s="118" t="s">
        <v>67</v>
      </c>
      <c r="C9" s="118" t="s">
        <v>68</v>
      </c>
      <c r="D9" s="117" t="s">
        <v>69</v>
      </c>
      <c r="E9" s="117"/>
      <c r="F9" s="117"/>
      <c r="G9" s="117"/>
      <c r="H9" s="117" t="s">
        <v>70</v>
      </c>
      <c r="I9" s="1"/>
    </row>
    <row r="10" spans="1:9" ht="36.75" customHeight="1">
      <c r="A10" s="117"/>
      <c r="B10" s="119"/>
      <c r="C10" s="119"/>
      <c r="D10" s="36" t="s">
        <v>71</v>
      </c>
      <c r="E10" s="36" t="s">
        <v>72</v>
      </c>
      <c r="F10" s="36" t="s">
        <v>73</v>
      </c>
      <c r="G10" s="36" t="s">
        <v>74</v>
      </c>
      <c r="H10" s="117"/>
      <c r="I10" s="1"/>
    </row>
    <row r="11" spans="1:9">
      <c r="A11" s="37">
        <v>1</v>
      </c>
      <c r="B11" s="37">
        <v>2</v>
      </c>
      <c r="C11" s="37">
        <v>3</v>
      </c>
      <c r="D11" s="37">
        <v>4</v>
      </c>
      <c r="E11" s="37">
        <v>5</v>
      </c>
      <c r="F11" s="37">
        <v>6</v>
      </c>
      <c r="G11" s="37">
        <v>7</v>
      </c>
      <c r="H11" s="37">
        <v>8</v>
      </c>
      <c r="I11" s="1"/>
    </row>
    <row r="12" spans="1:9" ht="60.75" customHeight="1">
      <c r="A12" s="38">
        <v>1</v>
      </c>
      <c r="B12" s="39" t="s">
        <v>90</v>
      </c>
      <c r="C12" s="120" t="s">
        <v>75</v>
      </c>
      <c r="D12" s="40"/>
      <c r="E12" s="40"/>
      <c r="F12" s="40"/>
      <c r="G12" s="40"/>
      <c r="H12" s="122" t="s">
        <v>76</v>
      </c>
      <c r="I12" s="1"/>
    </row>
    <row r="13" spans="1:9" ht="63">
      <c r="A13" s="123">
        <v>1</v>
      </c>
      <c r="B13" s="41" t="s">
        <v>91</v>
      </c>
      <c r="C13" s="121"/>
      <c r="D13" s="84">
        <f>D16+D19</f>
        <v>170088.92</v>
      </c>
      <c r="E13" s="84">
        <f>E16+E19</f>
        <v>58480.807999999997</v>
      </c>
      <c r="F13" s="84">
        <f>F16+F19</f>
        <v>50804.050999999999</v>
      </c>
      <c r="G13" s="84">
        <f>G16+G19</f>
        <v>60804.061000000002</v>
      </c>
      <c r="H13" s="122"/>
      <c r="I13" s="1"/>
    </row>
    <row r="14" spans="1:9" ht="15.75">
      <c r="A14" s="124"/>
      <c r="B14" s="42" t="s">
        <v>78</v>
      </c>
      <c r="C14" s="121"/>
      <c r="D14" s="43">
        <f>E14+F14+G14</f>
        <v>167500</v>
      </c>
      <c r="E14" s="43">
        <v>57500</v>
      </c>
      <c r="F14" s="43">
        <v>50000</v>
      </c>
      <c r="G14" s="43">
        <v>60000</v>
      </c>
      <c r="H14" s="122"/>
      <c r="I14" s="44"/>
    </row>
    <row r="15" spans="1:9" ht="15.75">
      <c r="A15" s="125"/>
      <c r="B15" s="45" t="s">
        <v>79</v>
      </c>
      <c r="C15" s="121"/>
      <c r="D15" s="46">
        <f>E15+F15+G15</f>
        <v>1691.92</v>
      </c>
      <c r="E15" s="46">
        <v>580.80799999999999</v>
      </c>
      <c r="F15" s="46">
        <v>505.05099999999999</v>
      </c>
      <c r="G15" s="46">
        <v>606.06100000000004</v>
      </c>
      <c r="H15" s="122"/>
      <c r="I15" s="47"/>
    </row>
    <row r="16" spans="1:9" ht="31.5">
      <c r="A16" s="126" t="s">
        <v>77</v>
      </c>
      <c r="B16" s="41" t="s">
        <v>92</v>
      </c>
      <c r="C16" s="121"/>
      <c r="D16" s="48">
        <f>D17+D18</f>
        <v>169191.92</v>
      </c>
      <c r="E16" s="69">
        <f>E17+E18</f>
        <v>58080.807999999997</v>
      </c>
      <c r="F16" s="48">
        <f>F17+F18</f>
        <v>50505.050999999999</v>
      </c>
      <c r="G16" s="48">
        <f>G17+G18</f>
        <v>60606.061000000002</v>
      </c>
      <c r="H16" s="122"/>
      <c r="I16" s="1"/>
    </row>
    <row r="17" spans="1:9" ht="15.75">
      <c r="A17" s="127"/>
      <c r="B17" s="49" t="s">
        <v>78</v>
      </c>
      <c r="C17" s="121"/>
      <c r="D17" s="43">
        <f>E17+F17+G17</f>
        <v>167500</v>
      </c>
      <c r="E17" s="43">
        <v>57500</v>
      </c>
      <c r="F17" s="43">
        <v>50000</v>
      </c>
      <c r="G17" s="43">
        <v>60000</v>
      </c>
      <c r="H17" s="122"/>
      <c r="I17" s="50"/>
    </row>
    <row r="18" spans="1:9" ht="15.75">
      <c r="A18" s="128"/>
      <c r="B18" s="45" t="s">
        <v>79</v>
      </c>
      <c r="C18" s="121"/>
      <c r="D18" s="46">
        <f>E18+F18+G18</f>
        <v>1691.92</v>
      </c>
      <c r="E18" s="46">
        <v>580.80799999999999</v>
      </c>
      <c r="F18" s="46">
        <v>505.05099999999999</v>
      </c>
      <c r="G18" s="46">
        <v>606.06100000000004</v>
      </c>
      <c r="H18" s="122"/>
      <c r="I18" s="47"/>
    </row>
    <row r="19" spans="1:9" ht="110.25">
      <c r="A19" s="51" t="s">
        <v>80</v>
      </c>
      <c r="B19" s="52" t="s">
        <v>81</v>
      </c>
      <c r="C19" s="38" t="s">
        <v>82</v>
      </c>
      <c r="D19" s="48">
        <f>E19+F19+G19</f>
        <v>897</v>
      </c>
      <c r="E19" s="40">
        <v>400</v>
      </c>
      <c r="F19" s="40">
        <v>299</v>
      </c>
      <c r="G19" s="40">
        <v>198</v>
      </c>
      <c r="H19" s="122"/>
      <c r="I19" s="1"/>
    </row>
    <row r="20" spans="1:9" ht="15.75">
      <c r="A20" s="129" t="s">
        <v>83</v>
      </c>
      <c r="B20" s="130"/>
      <c r="C20" s="131"/>
      <c r="D20" s="53">
        <f>D17+D18+D19</f>
        <v>170088.92</v>
      </c>
      <c r="E20" s="53">
        <f>SUM(E17:E19)</f>
        <v>58480.807999999997</v>
      </c>
      <c r="F20" s="53">
        <f>SUM(F17:F19)</f>
        <v>50804.050999999999</v>
      </c>
      <c r="G20" s="53">
        <f>SUM(G17:G19)</f>
        <v>60804.061000000002</v>
      </c>
      <c r="H20" s="55"/>
      <c r="I20" s="47"/>
    </row>
    <row r="21" spans="1:9" ht="78.75">
      <c r="A21" s="57">
        <v>2</v>
      </c>
      <c r="B21" s="64" t="s">
        <v>93</v>
      </c>
      <c r="C21" s="160" t="s">
        <v>75</v>
      </c>
      <c r="D21" s="162"/>
      <c r="E21" s="162"/>
      <c r="F21" s="162"/>
      <c r="G21" s="163"/>
      <c r="H21" s="132" t="s">
        <v>76</v>
      </c>
      <c r="I21" s="1"/>
    </row>
    <row r="22" spans="1:9" ht="12.75" customHeight="1">
      <c r="A22" s="126" t="s">
        <v>84</v>
      </c>
      <c r="B22" s="138" t="s">
        <v>94</v>
      </c>
      <c r="C22" s="161"/>
      <c r="D22" s="148">
        <f>D24+D25</f>
        <v>119189.3</v>
      </c>
      <c r="E22" s="142">
        <f>E24+E25</f>
        <v>36242.699999999997</v>
      </c>
      <c r="F22" s="142">
        <f>F24+F25</f>
        <v>41473.300000000003</v>
      </c>
      <c r="G22" s="142">
        <f>G24+G25</f>
        <v>41473.300000000003</v>
      </c>
      <c r="H22" s="133"/>
      <c r="I22" s="1"/>
    </row>
    <row r="23" spans="1:9" ht="53.25" customHeight="1">
      <c r="A23" s="136"/>
      <c r="B23" s="138"/>
      <c r="C23" s="161"/>
      <c r="D23" s="149"/>
      <c r="E23" s="143"/>
      <c r="F23" s="143"/>
      <c r="G23" s="143"/>
      <c r="H23" s="133"/>
      <c r="I23" s="1"/>
    </row>
    <row r="24" spans="1:9" ht="31.5">
      <c r="A24" s="137"/>
      <c r="B24" s="65" t="s">
        <v>86</v>
      </c>
      <c r="C24" s="161"/>
      <c r="D24" s="71">
        <f>E24+F24+G24</f>
        <v>114000</v>
      </c>
      <c r="E24" s="70">
        <v>34000</v>
      </c>
      <c r="F24" s="70">
        <v>40000</v>
      </c>
      <c r="G24" s="70">
        <v>40000</v>
      </c>
      <c r="H24" s="134"/>
      <c r="I24" s="1"/>
    </row>
    <row r="25" spans="1:9" ht="15.75">
      <c r="A25" s="137"/>
      <c r="B25" s="66" t="s">
        <v>87</v>
      </c>
      <c r="C25" s="161"/>
      <c r="D25" s="83">
        <f>E25+F25+G25</f>
        <v>5189.3</v>
      </c>
      <c r="E25" s="56">
        <v>2242.6999999999998</v>
      </c>
      <c r="F25" s="46">
        <v>1473.3</v>
      </c>
      <c r="G25" s="46">
        <v>1473.3</v>
      </c>
      <c r="H25" s="134"/>
      <c r="I25" s="1"/>
    </row>
    <row r="26" spans="1:9" ht="15.75" customHeight="1">
      <c r="A26" s="155" t="s">
        <v>95</v>
      </c>
      <c r="B26" s="138" t="s">
        <v>97</v>
      </c>
      <c r="C26" s="161"/>
      <c r="D26" s="158">
        <f>D28+D29</f>
        <v>4040.4050000000002</v>
      </c>
      <c r="E26" s="144">
        <f>E28+E29</f>
        <v>3918.65832</v>
      </c>
      <c r="F26" s="144">
        <v>0</v>
      </c>
      <c r="G26" s="144">
        <v>0</v>
      </c>
      <c r="H26" s="134"/>
      <c r="I26" s="1"/>
    </row>
    <row r="27" spans="1:9" ht="76.5" customHeight="1">
      <c r="A27" s="156"/>
      <c r="B27" s="138"/>
      <c r="C27" s="161"/>
      <c r="D27" s="159"/>
      <c r="E27" s="145"/>
      <c r="F27" s="145"/>
      <c r="G27" s="145"/>
      <c r="H27" s="134"/>
      <c r="I27" s="1"/>
    </row>
    <row r="28" spans="1:9" ht="31.5">
      <c r="A28" s="156"/>
      <c r="B28" s="67" t="s">
        <v>86</v>
      </c>
      <c r="C28" s="161"/>
      <c r="D28" s="93">
        <v>4000</v>
      </c>
      <c r="E28" s="93">
        <v>3879.4717300000002</v>
      </c>
      <c r="F28" s="93">
        <v>0</v>
      </c>
      <c r="G28" s="93">
        <v>0</v>
      </c>
      <c r="H28" s="133"/>
      <c r="I28" s="1"/>
    </row>
    <row r="29" spans="1:9" ht="15.75">
      <c r="A29" s="157"/>
      <c r="B29" s="68" t="s">
        <v>87</v>
      </c>
      <c r="C29" s="161"/>
      <c r="D29" s="80">
        <v>40.405000000000001</v>
      </c>
      <c r="E29" s="81">
        <v>39.186590000000002</v>
      </c>
      <c r="F29" s="82">
        <v>0</v>
      </c>
      <c r="G29" s="82">
        <v>0</v>
      </c>
      <c r="H29" s="134"/>
      <c r="I29" s="1"/>
    </row>
    <row r="30" spans="1:9" ht="15.75" customHeight="1">
      <c r="A30" s="150" t="s">
        <v>96</v>
      </c>
      <c r="B30" s="138" t="s">
        <v>98</v>
      </c>
      <c r="C30" s="161"/>
      <c r="D30" s="153">
        <f>D32+D33</f>
        <v>2141.9379999999996</v>
      </c>
      <c r="E30" s="146">
        <f>E32+E33</f>
        <v>2141.9379999999996</v>
      </c>
      <c r="F30" s="146">
        <f>F32+F33</f>
        <v>0</v>
      </c>
      <c r="G30" s="146">
        <f>G32+G33</f>
        <v>0</v>
      </c>
      <c r="H30" s="134"/>
      <c r="I30" s="1"/>
    </row>
    <row r="31" spans="1:9" ht="78.75" customHeight="1">
      <c r="A31" s="151"/>
      <c r="B31" s="138"/>
      <c r="C31" s="161"/>
      <c r="D31" s="154"/>
      <c r="E31" s="147"/>
      <c r="F31" s="147"/>
      <c r="G31" s="147"/>
      <c r="H31" s="134"/>
      <c r="I31" s="1"/>
    </row>
    <row r="32" spans="1:9" ht="31.5">
      <c r="A32" s="151"/>
      <c r="B32" s="67" t="s">
        <v>86</v>
      </c>
      <c r="C32" s="161"/>
      <c r="D32" s="86">
        <f>E32</f>
        <v>2120.5279999999998</v>
      </c>
      <c r="E32" s="87">
        <v>2120.5279999999998</v>
      </c>
      <c r="F32" s="87">
        <v>0</v>
      </c>
      <c r="G32" s="87">
        <v>0</v>
      </c>
      <c r="H32" s="134"/>
      <c r="I32" s="1"/>
    </row>
    <row r="33" spans="1:9" ht="15.75">
      <c r="A33" s="152"/>
      <c r="B33" s="68" t="s">
        <v>87</v>
      </c>
      <c r="C33" s="143"/>
      <c r="D33" s="72">
        <f>E33</f>
        <v>21.41</v>
      </c>
      <c r="E33" s="46">
        <v>21.41</v>
      </c>
      <c r="F33" s="46">
        <v>0</v>
      </c>
      <c r="G33" s="46">
        <v>0</v>
      </c>
      <c r="H33" s="134"/>
      <c r="I33" s="1"/>
    </row>
    <row r="34" spans="1:9" ht="15.75" customHeight="1">
      <c r="A34" s="139" t="s">
        <v>85</v>
      </c>
      <c r="B34" s="140"/>
      <c r="C34" s="141"/>
      <c r="D34" s="53">
        <f>E34+F34+G34</f>
        <v>125249.89632000001</v>
      </c>
      <c r="E34" s="53">
        <f>E22+E26+E30</f>
        <v>42303.296320000001</v>
      </c>
      <c r="F34" s="54">
        <f>SUM(F24,F25)</f>
        <v>41473.300000000003</v>
      </c>
      <c r="G34" s="54">
        <f>SUM(G24,G25)</f>
        <v>41473.300000000003</v>
      </c>
      <c r="H34" s="135"/>
      <c r="I34" s="1"/>
    </row>
    <row r="35" spans="1:9" ht="31.5">
      <c r="A35" s="74"/>
      <c r="B35" s="77" t="s">
        <v>99</v>
      </c>
      <c r="C35" s="75"/>
      <c r="D35" s="79">
        <f>E35+F35+G35</f>
        <v>120000</v>
      </c>
      <c r="E35" s="78">
        <v>40000</v>
      </c>
      <c r="F35" s="78">
        <v>40000</v>
      </c>
      <c r="G35" s="78">
        <v>40000</v>
      </c>
      <c r="H35" s="76"/>
      <c r="I35" s="1"/>
    </row>
    <row r="36" spans="1:9" ht="15.75">
      <c r="A36" s="74"/>
      <c r="B36" s="77" t="s">
        <v>100</v>
      </c>
      <c r="C36" s="75"/>
      <c r="D36" s="79">
        <f>E36+F36+G36</f>
        <v>1219.625</v>
      </c>
      <c r="E36" s="58">
        <v>411.54500000000002</v>
      </c>
      <c r="F36" s="78">
        <v>404.04</v>
      </c>
      <c r="G36" s="78">
        <v>404.04</v>
      </c>
      <c r="H36" s="76"/>
      <c r="I36" s="1"/>
    </row>
    <row r="37" spans="1:9" ht="47.25">
      <c r="A37" s="74"/>
      <c r="B37" s="77" t="s">
        <v>101</v>
      </c>
      <c r="C37" s="75"/>
      <c r="D37" s="79">
        <f>E37+F37+G37</f>
        <v>743.39229999999998</v>
      </c>
      <c r="E37" s="78">
        <v>743.39229999999998</v>
      </c>
      <c r="F37" s="78">
        <v>0</v>
      </c>
      <c r="G37" s="78">
        <v>0</v>
      </c>
      <c r="H37" s="76"/>
      <c r="I37" s="1"/>
    </row>
    <row r="38" spans="1:9" ht="14.25" customHeight="1">
      <c r="A38" s="164" t="s">
        <v>88</v>
      </c>
      <c r="B38" s="165"/>
      <c r="C38" s="73"/>
      <c r="D38" s="59">
        <f>E38+F38+G38</f>
        <v>295338.81631999998</v>
      </c>
      <c r="E38" s="59">
        <f>E13+E34</f>
        <v>100784.10432</v>
      </c>
      <c r="F38" s="59">
        <f>F13+F22</f>
        <v>92277.350999999995</v>
      </c>
      <c r="G38" s="59">
        <f>G13+G22</f>
        <v>102277.361</v>
      </c>
      <c r="H38" s="60"/>
      <c r="I38" s="1"/>
    </row>
  </sheetData>
  <mergeCells count="40">
    <mergeCell ref="A38:B38"/>
    <mergeCell ref="B26:B27"/>
    <mergeCell ref="D22:D23"/>
    <mergeCell ref="E22:E23"/>
    <mergeCell ref="B30:B31"/>
    <mergeCell ref="A30:A33"/>
    <mergeCell ref="D30:D31"/>
    <mergeCell ref="A26:A29"/>
    <mergeCell ref="D26:D27"/>
    <mergeCell ref="E26:E27"/>
    <mergeCell ref="E30:E31"/>
    <mergeCell ref="C21:C33"/>
    <mergeCell ref="D21:G21"/>
    <mergeCell ref="H21:H34"/>
    <mergeCell ref="A22:A25"/>
    <mergeCell ref="B22:B23"/>
    <mergeCell ref="A34:C34"/>
    <mergeCell ref="F22:F23"/>
    <mergeCell ref="F26:F27"/>
    <mergeCell ref="G26:G27"/>
    <mergeCell ref="F30:F31"/>
    <mergeCell ref="G30:G31"/>
    <mergeCell ref="G22:G23"/>
    <mergeCell ref="C12:C18"/>
    <mergeCell ref="H12:H19"/>
    <mergeCell ref="A13:A15"/>
    <mergeCell ref="A16:A18"/>
    <mergeCell ref="A20:C20"/>
    <mergeCell ref="A7:I7"/>
    <mergeCell ref="A9:A10"/>
    <mergeCell ref="B9:B10"/>
    <mergeCell ref="C9:C10"/>
    <mergeCell ref="D9:G9"/>
    <mergeCell ref="H9:H10"/>
    <mergeCell ref="E5:G5"/>
    <mergeCell ref="E6:G6"/>
    <mergeCell ref="E4:G4"/>
    <mergeCell ref="E1:G1"/>
    <mergeCell ref="D2:G2"/>
    <mergeCell ref="D3:G3"/>
  </mergeCells>
  <pageMargins left="0.70866141732283472" right="0.70866141732283472" top="0.35433070866141736" bottom="0.35433070866141736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2020г</vt:lpstr>
      <vt:lpstr>2021 год</vt:lpstr>
      <vt:lpstr>2022 год </vt:lpstr>
      <vt:lpstr>Перечень прогр.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2020-07-07T12:01:34Z</cp:lastPrinted>
  <dcterms:created xsi:type="dcterms:W3CDTF">1996-10-08T23:32:33Z</dcterms:created>
  <dcterms:modified xsi:type="dcterms:W3CDTF">2020-07-07T12:35:05Z</dcterms:modified>
</cp:coreProperties>
</file>