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60" windowWidth="24975" windowHeight="12330" activeTab="1"/>
  </bookViews>
  <sheets>
    <sheet name="Доходы" sheetId="3" r:id="rId1"/>
    <sheet name="Расходы" sheetId="4" r:id="rId2"/>
  </sheets>
  <definedNames>
    <definedName name="_xlnm.Print_Titles" localSheetId="0">Доходы!$6:$8</definedName>
    <definedName name="_xlnm.Print_Titles" localSheetId="1">Расходы!$2:$4</definedName>
    <definedName name="_xlnm.Print_Area" localSheetId="1">Расходы!$A$1:$I$151</definedName>
  </definedNames>
  <calcPr calcId="124519"/>
</workbook>
</file>

<file path=xl/calcChain.xml><?xml version="1.0" encoding="utf-8"?>
<calcChain xmlns="http://schemas.openxmlformats.org/spreadsheetml/2006/main">
  <c r="H60" i="4"/>
  <c r="G56"/>
  <c r="G50"/>
  <c r="I34"/>
  <c r="I145"/>
  <c r="I59"/>
  <c r="I49"/>
  <c r="C21"/>
  <c r="E127"/>
  <c r="H147"/>
  <c r="H125"/>
  <c r="H113"/>
  <c r="F37"/>
  <c r="H33"/>
  <c r="D21"/>
  <c r="E21"/>
  <c r="F21"/>
  <c r="G21" s="1"/>
  <c r="E11"/>
  <c r="D149"/>
  <c r="E149"/>
  <c r="F149"/>
  <c r="C149"/>
  <c r="D140"/>
  <c r="E140"/>
  <c r="F140"/>
  <c r="C140"/>
  <c r="D139"/>
  <c r="E139"/>
  <c r="F139"/>
  <c r="G139" s="1"/>
  <c r="C139"/>
  <c r="D137"/>
  <c r="E137"/>
  <c r="F137"/>
  <c r="G137" s="1"/>
  <c r="C137"/>
  <c r="D127"/>
  <c r="F127"/>
  <c r="C127"/>
  <c r="D122"/>
  <c r="E122"/>
  <c r="F122"/>
  <c r="G122" s="1"/>
  <c r="C122"/>
  <c r="D120"/>
  <c r="E120"/>
  <c r="F120"/>
  <c r="G120" s="1"/>
  <c r="C120"/>
  <c r="D119"/>
  <c r="D116"/>
  <c r="E116"/>
  <c r="F116"/>
  <c r="G116" s="1"/>
  <c r="C116"/>
  <c r="D107"/>
  <c r="E107"/>
  <c r="F107"/>
  <c r="C107"/>
  <c r="D106"/>
  <c r="E106"/>
  <c r="F106"/>
  <c r="G106" s="1"/>
  <c r="C106"/>
  <c r="D99"/>
  <c r="E99"/>
  <c r="F99"/>
  <c r="C99"/>
  <c r="D96"/>
  <c r="E96"/>
  <c r="F96"/>
  <c r="G96" s="1"/>
  <c r="C96"/>
  <c r="D89"/>
  <c r="E89"/>
  <c r="F89"/>
  <c r="G89" s="1"/>
  <c r="C89"/>
  <c r="D78"/>
  <c r="E78"/>
  <c r="F78"/>
  <c r="C78"/>
  <c r="D73"/>
  <c r="E73"/>
  <c r="F73"/>
  <c r="G73" s="1"/>
  <c r="C73"/>
  <c r="D72"/>
  <c r="E72"/>
  <c r="F72"/>
  <c r="G72" s="1"/>
  <c r="C72"/>
  <c r="D69"/>
  <c r="E69"/>
  <c r="F69"/>
  <c r="H69" s="1"/>
  <c r="C69"/>
  <c r="D62"/>
  <c r="E62"/>
  <c r="F62"/>
  <c r="G62" s="1"/>
  <c r="C62"/>
  <c r="F56"/>
  <c r="E56"/>
  <c r="D56"/>
  <c r="C56"/>
  <c r="D52"/>
  <c r="D51" s="1"/>
  <c r="E52"/>
  <c r="F52"/>
  <c r="F51" s="1"/>
  <c r="D47"/>
  <c r="E47"/>
  <c r="F47"/>
  <c r="C47"/>
  <c r="D16"/>
  <c r="E16"/>
  <c r="H16" s="1"/>
  <c r="F16"/>
  <c r="C16"/>
  <c r="I16" s="1"/>
  <c r="D11"/>
  <c r="F11"/>
  <c r="H11" s="1"/>
  <c r="C11"/>
  <c r="D8"/>
  <c r="E8"/>
  <c r="F8"/>
  <c r="G8" s="1"/>
  <c r="C8"/>
  <c r="C52"/>
  <c r="E51"/>
  <c r="D41"/>
  <c r="E41"/>
  <c r="F41"/>
  <c r="G41" s="1"/>
  <c r="C41"/>
  <c r="D39"/>
  <c r="E39"/>
  <c r="F39"/>
  <c r="C39"/>
  <c r="D37"/>
  <c r="E37"/>
  <c r="C37"/>
  <c r="D14"/>
  <c r="E14"/>
  <c r="F14"/>
  <c r="C14"/>
  <c r="D6"/>
  <c r="E6"/>
  <c r="E5" s="1"/>
  <c r="F6"/>
  <c r="C6"/>
  <c r="I6" s="1"/>
  <c r="G146"/>
  <c r="H146"/>
  <c r="H148"/>
  <c r="G149"/>
  <c r="I149"/>
  <c r="G150"/>
  <c r="H150"/>
  <c r="I150"/>
  <c r="H141"/>
  <c r="G142"/>
  <c r="H142"/>
  <c r="I142"/>
  <c r="G143"/>
  <c r="H143"/>
  <c r="G144"/>
  <c r="H144"/>
  <c r="G140"/>
  <c r="H139"/>
  <c r="G48"/>
  <c r="H48"/>
  <c r="I48"/>
  <c r="H50"/>
  <c r="G52"/>
  <c r="G53"/>
  <c r="H53"/>
  <c r="G54"/>
  <c r="H54"/>
  <c r="I54"/>
  <c r="H55"/>
  <c r="I56"/>
  <c r="G57"/>
  <c r="H57"/>
  <c r="I57"/>
  <c r="H58"/>
  <c r="G60"/>
  <c r="G61"/>
  <c r="H61"/>
  <c r="H62"/>
  <c r="G63"/>
  <c r="H63"/>
  <c r="G64"/>
  <c r="H64"/>
  <c r="I64"/>
  <c r="G65"/>
  <c r="H65"/>
  <c r="I65"/>
  <c r="H66"/>
  <c r="H67"/>
  <c r="H68"/>
  <c r="G69"/>
  <c r="I69"/>
  <c r="G70"/>
  <c r="H70"/>
  <c r="I70"/>
  <c r="H71"/>
  <c r="H73"/>
  <c r="G74"/>
  <c r="H74"/>
  <c r="I74"/>
  <c r="G75"/>
  <c r="H75"/>
  <c r="H76"/>
  <c r="H77"/>
  <c r="I77"/>
  <c r="G78"/>
  <c r="G79"/>
  <c r="H79"/>
  <c r="I79"/>
  <c r="G80"/>
  <c r="H80"/>
  <c r="G81"/>
  <c r="H81"/>
  <c r="I81"/>
  <c r="G82"/>
  <c r="H82"/>
  <c r="G83"/>
  <c r="H83"/>
  <c r="G84"/>
  <c r="H84"/>
  <c r="H85"/>
  <c r="I85"/>
  <c r="G86"/>
  <c r="H86"/>
  <c r="I86"/>
  <c r="H87"/>
  <c r="H88"/>
  <c r="I88"/>
  <c r="I89"/>
  <c r="G90"/>
  <c r="H90"/>
  <c r="I90"/>
  <c r="G91"/>
  <c r="H91"/>
  <c r="I91"/>
  <c r="G92"/>
  <c r="H92"/>
  <c r="I92"/>
  <c r="H93"/>
  <c r="H94"/>
  <c r="H95"/>
  <c r="H96"/>
  <c r="G97"/>
  <c r="H97"/>
  <c r="G98"/>
  <c r="H98"/>
  <c r="I98"/>
  <c r="G99"/>
  <c r="I99"/>
  <c r="G100"/>
  <c r="H100"/>
  <c r="I100"/>
  <c r="G101"/>
  <c r="H101"/>
  <c r="I101"/>
  <c r="G102"/>
  <c r="H102"/>
  <c r="I102"/>
  <c r="G103"/>
  <c r="H103"/>
  <c r="G104"/>
  <c r="H104"/>
  <c r="I104"/>
  <c r="G105"/>
  <c r="H105"/>
  <c r="G108"/>
  <c r="H108"/>
  <c r="I108"/>
  <c r="G109"/>
  <c r="H109"/>
  <c r="I109"/>
  <c r="G110"/>
  <c r="H110"/>
  <c r="I110"/>
  <c r="G111"/>
  <c r="H111"/>
  <c r="I111"/>
  <c r="G112"/>
  <c r="H112"/>
  <c r="I112"/>
  <c r="H114"/>
  <c r="H115"/>
  <c r="G117"/>
  <c r="H117"/>
  <c r="I117"/>
  <c r="G118"/>
  <c r="H118"/>
  <c r="I118"/>
  <c r="H120"/>
  <c r="G121"/>
  <c r="H121"/>
  <c r="I121"/>
  <c r="H122"/>
  <c r="G123"/>
  <c r="H123"/>
  <c r="G124"/>
  <c r="H124"/>
  <c r="I124"/>
  <c r="H126"/>
  <c r="G128"/>
  <c r="H128"/>
  <c r="I128"/>
  <c r="G129"/>
  <c r="H129"/>
  <c r="G130"/>
  <c r="H130"/>
  <c r="I130"/>
  <c r="G131"/>
  <c r="H131"/>
  <c r="I131"/>
  <c r="G132"/>
  <c r="H132"/>
  <c r="G133"/>
  <c r="H133"/>
  <c r="G134"/>
  <c r="G135"/>
  <c r="H135"/>
  <c r="G136"/>
  <c r="H136"/>
  <c r="I136"/>
  <c r="H137"/>
  <c r="G138"/>
  <c r="H138"/>
  <c r="I138"/>
  <c r="G47"/>
  <c r="H47"/>
  <c r="H35"/>
  <c r="G37"/>
  <c r="G38"/>
  <c r="H38"/>
  <c r="H39"/>
  <c r="G40"/>
  <c r="H40"/>
  <c r="G42"/>
  <c r="H42"/>
  <c r="I42"/>
  <c r="G43"/>
  <c r="H43"/>
  <c r="I43"/>
  <c r="G44"/>
  <c r="H44"/>
  <c r="G45"/>
  <c r="H45"/>
  <c r="H46"/>
  <c r="G27"/>
  <c r="H27"/>
  <c r="I27"/>
  <c r="G28"/>
  <c r="H28"/>
  <c r="I28"/>
  <c r="H29"/>
  <c r="G30"/>
  <c r="H30"/>
  <c r="G31"/>
  <c r="H31"/>
  <c r="H32"/>
  <c r="G14"/>
  <c r="G15"/>
  <c r="H15"/>
  <c r="G16"/>
  <c r="G17"/>
  <c r="H17"/>
  <c r="I17"/>
  <c r="G18"/>
  <c r="H18"/>
  <c r="I18"/>
  <c r="G19"/>
  <c r="H19"/>
  <c r="G20"/>
  <c r="H20"/>
  <c r="H21"/>
  <c r="G22"/>
  <c r="H22"/>
  <c r="I22"/>
  <c r="G23"/>
  <c r="H23"/>
  <c r="I23"/>
  <c r="G24"/>
  <c r="H24"/>
  <c r="I24"/>
  <c r="G25"/>
  <c r="H25"/>
  <c r="G26"/>
  <c r="H26"/>
  <c r="I26"/>
  <c r="G6"/>
  <c r="H6"/>
  <c r="G7"/>
  <c r="H7"/>
  <c r="I7"/>
  <c r="G9"/>
  <c r="H9"/>
  <c r="I9"/>
  <c r="G10"/>
  <c r="H10"/>
  <c r="I10"/>
  <c r="G11"/>
  <c r="G12"/>
  <c r="H12"/>
  <c r="I12"/>
  <c r="G13"/>
  <c r="H13"/>
  <c r="F28" i="3"/>
  <c r="F20"/>
  <c r="F16"/>
  <c r="F35"/>
  <c r="D35"/>
  <c r="E35"/>
  <c r="C35"/>
  <c r="D28"/>
  <c r="E28"/>
  <c r="C28"/>
  <c r="D20"/>
  <c r="E20"/>
  <c r="C20"/>
  <c r="D16"/>
  <c r="E16"/>
  <c r="C16"/>
  <c r="I11"/>
  <c r="I13"/>
  <c r="I18"/>
  <c r="I19"/>
  <c r="I22"/>
  <c r="I23"/>
  <c r="I24"/>
  <c r="I25"/>
  <c r="I31"/>
  <c r="I32"/>
  <c r="I33"/>
  <c r="I36"/>
  <c r="I37"/>
  <c r="I38"/>
  <c r="I42"/>
  <c r="I10"/>
  <c r="H11"/>
  <c r="H12"/>
  <c r="H13"/>
  <c r="H14"/>
  <c r="H15"/>
  <c r="H17"/>
  <c r="H18"/>
  <c r="H19"/>
  <c r="H20"/>
  <c r="H21"/>
  <c r="H22"/>
  <c r="H23"/>
  <c r="H24"/>
  <c r="H25"/>
  <c r="H28"/>
  <c r="H31"/>
  <c r="H32"/>
  <c r="H35"/>
  <c r="H36"/>
  <c r="H37"/>
  <c r="H38"/>
  <c r="H39"/>
  <c r="H40"/>
  <c r="H10"/>
  <c r="G20"/>
  <c r="G21"/>
  <c r="G22"/>
  <c r="G23"/>
  <c r="G24"/>
  <c r="G25"/>
  <c r="G28"/>
  <c r="G31"/>
  <c r="G32"/>
  <c r="G35"/>
  <c r="G36"/>
  <c r="G37"/>
  <c r="G38"/>
  <c r="G39"/>
  <c r="G11"/>
  <c r="G12"/>
  <c r="G13"/>
  <c r="G15"/>
  <c r="G17"/>
  <c r="G18"/>
  <c r="G19"/>
  <c r="G10"/>
  <c r="D34"/>
  <c r="E34"/>
  <c r="F34"/>
  <c r="C34"/>
  <c r="D9"/>
  <c r="D44" s="1"/>
  <c r="E9"/>
  <c r="E44" s="1"/>
  <c r="G16" l="1"/>
  <c r="G127" i="4"/>
  <c r="D5"/>
  <c r="H37"/>
  <c r="E119"/>
  <c r="F119"/>
  <c r="G119" s="1"/>
  <c r="C119"/>
  <c r="I116"/>
  <c r="C51"/>
  <c r="D36"/>
  <c r="H149"/>
  <c r="H140"/>
  <c r="H127"/>
  <c r="H107"/>
  <c r="G107"/>
  <c r="I107"/>
  <c r="H106"/>
  <c r="H99"/>
  <c r="H89"/>
  <c r="H78"/>
  <c r="H72"/>
  <c r="H56"/>
  <c r="F36"/>
  <c r="D151"/>
  <c r="G51"/>
  <c r="H8"/>
  <c r="I21"/>
  <c r="H41"/>
  <c r="G39"/>
  <c r="I137"/>
  <c r="I127"/>
  <c r="I122"/>
  <c r="I120"/>
  <c r="I106"/>
  <c r="I96"/>
  <c r="I73"/>
  <c r="I62"/>
  <c r="H52"/>
  <c r="F5"/>
  <c r="G5" s="1"/>
  <c r="C36"/>
  <c r="I36" s="1"/>
  <c r="E36"/>
  <c r="E151" s="1"/>
  <c r="H116"/>
  <c r="I47"/>
  <c r="C5"/>
  <c r="H14"/>
  <c r="I11"/>
  <c r="I8"/>
  <c r="I35" i="3"/>
  <c r="C9"/>
  <c r="C44" s="1"/>
  <c r="I20"/>
  <c r="H16"/>
  <c r="F9"/>
  <c r="F44" s="1"/>
  <c r="H44" s="1"/>
  <c r="I16"/>
  <c r="I72" i="4"/>
  <c r="I78"/>
  <c r="I51"/>
  <c r="H51"/>
  <c r="I41"/>
  <c r="G34" i="3"/>
  <c r="I34"/>
  <c r="H34"/>
  <c r="H119" i="4" l="1"/>
  <c r="C151"/>
  <c r="I119"/>
  <c r="H36"/>
  <c r="F151"/>
  <c r="H151" s="1"/>
  <c r="G36"/>
  <c r="H5"/>
  <c r="I5"/>
  <c r="H9" i="3"/>
  <c r="G9"/>
  <c r="I44"/>
  <c r="I9"/>
  <c r="G44"/>
  <c r="G151" i="4" l="1"/>
  <c r="I151"/>
</calcChain>
</file>

<file path=xl/sharedStrings.xml><?xml version="1.0" encoding="utf-8"?>
<sst xmlns="http://schemas.openxmlformats.org/spreadsheetml/2006/main" count="395" uniqueCount="274">
  <si>
    <t>2021 год</t>
  </si>
  <si>
    <t>Код</t>
  </si>
  <si>
    <t>Наименование доходов</t>
  </si>
  <si>
    <t>Процент исполнения</t>
  </si>
  <si>
    <t>Первоначально утвержденный бюджет города на текущий год, тыс.рублей</t>
  </si>
  <si>
    <t>к первонач. утвержден. бюджету города</t>
  </si>
  <si>
    <t>к утвержден. бюджету с учетом внесенных уточнений</t>
  </si>
  <si>
    <t>НАЛОГОВЫЕ И НЕНАЛОГОВЫЕ ДОХОДЫ</t>
  </si>
  <si>
    <t>101 02000 01 0000 110</t>
  </si>
  <si>
    <t>Налог на доходы физических лиц</t>
  </si>
  <si>
    <t>103 02000 01 0000 110</t>
  </si>
  <si>
    <t>Акцизы по подакцизным товарам (продукции), производимым на территории Российской Федерации</t>
  </si>
  <si>
    <t>105 01000 00 0000 110</t>
  </si>
  <si>
    <t>Налог, взимаемый в связи с применением упрощенной системы налогообложения</t>
  </si>
  <si>
    <t>105 02000 02 0000 110</t>
  </si>
  <si>
    <t>Единый налог на вмененный доход для отдельных видов деятельности</t>
  </si>
  <si>
    <t>105 03000 01 0000 110</t>
  </si>
  <si>
    <t>Единый сельскохозяйственный налог</t>
  </si>
  <si>
    <t>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</si>
  <si>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</si>
  <si>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106 00000 00 0000 000</t>
  </si>
  <si>
    <t>Налоги на имущество                          *</t>
  </si>
  <si>
    <t xml:space="preserve">106 01020 04 0000 110 </t>
  </si>
  <si>
    <t>Налог на имущество физических лиц</t>
  </si>
  <si>
    <t>Земельный налог</t>
  </si>
  <si>
    <t>108 00000 00 0000 000</t>
  </si>
  <si>
    <t>Государственная пошлина</t>
  </si>
  <si>
    <t>111 00000 00 0000 000</t>
  </si>
  <si>
    <t xml:space="preserve">Доходы от использования имущества, находящегося в государственной и муниципальной собственности          *      </t>
  </si>
  <si>
    <t>111 01040 04 0000 120</t>
  </si>
  <si>
    <t>Дивиденды по акциям</t>
  </si>
  <si>
    <t>Доходы, получаемые в виде арендной платы за земельные участки</t>
  </si>
  <si>
    <t>111 05074 04 0000 120</t>
  </si>
  <si>
    <t>111 07014 04 0000 120</t>
  </si>
  <si>
    <t>Доходы от перечисления части прибыли, остающейся после уплаты налогов и иных обязательных платежей МУП, созданных городскими округами</t>
  </si>
  <si>
    <t>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</si>
  <si>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</si>
  <si>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112 01000 01 0000 120</t>
  </si>
  <si>
    <t>Плата за негативное воздействие на окружающую среду</t>
  </si>
  <si>
    <t>113 02000 00 0000 120</t>
  </si>
  <si>
    <t xml:space="preserve">Доходы от оказания платных услуг   </t>
  </si>
  <si>
    <t>114 00000 00 0000 000</t>
  </si>
  <si>
    <t>Доходы от продажи материальных и нематериальных активов                    *</t>
  </si>
  <si>
    <t>114 02043 04 0000 410</t>
  </si>
  <si>
    <t>Доходы от реализации иного имущества, находящегося в собственности городских округов</t>
  </si>
  <si>
    <t>Доходы от продажи земельных участков</t>
  </si>
  <si>
    <t>115 00000 00 0000 000</t>
  </si>
  <si>
    <t>Административные платежи и сборы</t>
  </si>
  <si>
    <t>116 00000 00 0000 000</t>
  </si>
  <si>
    <t>Штрафы, санкции, возмещение ущерба</t>
  </si>
  <si>
    <t>117 00000 00 0000 180</t>
  </si>
  <si>
    <t>Прочие неналоговые доходы</t>
  </si>
  <si>
    <t>200 00000 00 0000 000</t>
  </si>
  <si>
    <t xml:space="preserve">БЕЗВОЗМЕЗДНЫЕ ПОСТУПЛЕНИЯ </t>
  </si>
  <si>
    <t>202 00000 00 0000 000</t>
  </si>
  <si>
    <t>202 1000 00 00000 150</t>
  </si>
  <si>
    <t>Дотации бюджетам бюджетной системы Российской Федерации</t>
  </si>
  <si>
    <t>202 2000 00 00000 150</t>
  </si>
  <si>
    <t xml:space="preserve">Субсидии бюджетам бюджетной системы Российской Федерации </t>
  </si>
  <si>
    <t>202 3000 00 00000 150</t>
  </si>
  <si>
    <t>Субвенции бюджетам бюджетной системы Российской Федерации</t>
  </si>
  <si>
    <t>202 4000 00 00000 150</t>
  </si>
  <si>
    <t>Иные межбюджетные трансферты</t>
  </si>
  <si>
    <t>207 00000 00 0000 000</t>
  </si>
  <si>
    <t xml:space="preserve">Прочие безвозмездные поступления </t>
  </si>
  <si>
    <t>218 00000 00 0000 000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</si>
  <si>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</si>
  <si>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219 00000 00 0000 000</t>
  </si>
  <si>
    <t>Возврат остатков субсидий, субвенций и иных межбюджетных трансфертов, имеющих целевое назначение, прошлых лет</t>
  </si>
  <si>
    <t>Приложение №1</t>
  </si>
  <si>
    <t>Таблица №1. Доходы</t>
  </si>
  <si>
    <t xml:space="preserve">Анализ исполнения бюджета города Ливны за 1 полугодие 2021 года </t>
  </si>
  <si>
    <t>к аналитической записке КСП от 02.07.2021г.</t>
  </si>
  <si>
    <t>к соотв. периоду прошлого года</t>
  </si>
  <si>
    <t>106 06032 04 0000 110  106 06042 04 0000 110</t>
  </si>
  <si>
    <t xml:space="preserve">114 06012 04 0000 430 114 06024 04 0000 430 </t>
  </si>
  <si>
    <t>111 05012 04 0000 120 111 05024 04 0000 120</t>
  </si>
  <si>
    <t>Наименование расходов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</si>
  <si>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</si>
  <si>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</si>
  <si>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</si>
  <si>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</si>
  <si>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Ливенского городского Совета народных депутатов</t>
  </si>
  <si>
    <t>Аппарат Ливенского городского Совета народных депутатов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</si>
  <si>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</si>
  <si>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Администрация города Ливны</t>
  </si>
  <si>
    <t>Муниципальная программа «Развитие муниципальной службы в городе Ливны Орловской области на 2020 -2022 годы»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</si>
  <si>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</si>
  <si>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РФ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</si>
  <si>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</si>
  <si>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Финансовое управление администрации г.Ливны</t>
  </si>
  <si>
    <t xml:space="preserve">Контрольно-счетная палата города Ливны </t>
  </si>
  <si>
    <t>Резервные фонды</t>
  </si>
  <si>
    <t>Другие общегосударственные вопросы</t>
  </si>
  <si>
    <t>Управление муниципального имущества администрации города Ливны</t>
  </si>
  <si>
    <t>Административная комиссия, отдел по труду, комиссия по делам несовершеннолетних</t>
  </si>
  <si>
    <t>Оценка недвижимости, признание прав и регулирование отношений по государственной и муниципальной собственности</t>
  </si>
  <si>
    <t>Муниципальная программа «Развитие архивного дела в городе Ливны Орловской области на 2018-2023 годы»</t>
  </si>
  <si>
    <t>Муниципальная программа «Развитие территориального общественного самоуправления в городе Ливны на 2019-2021 годы»</t>
  </si>
  <si>
    <t>Муниципальная программа «Профилактика правонарушений в городе Ливны Орловской области на 2020-2022 годы»</t>
  </si>
  <si>
    <t>Муниципальная программа «Поддержка социально-ориентированных некоммерческих организаций города Ливны Орловской области на 2020-2022 годы»</t>
  </si>
  <si>
    <t>Муниципальная программа «Стимулирование развития жилищного строительства на территории города Ливны Орловской области на 2020-2022 годы»</t>
  </si>
  <si>
    <t>Муниципальная программа «Профилактика экстремизма и терроризма в городе Ливны Орловской области на 2020-2022 годы»</t>
  </si>
  <si>
    <t>Выполнение наказов избирателей депутатам городского Совета народных депутатов</t>
  </si>
  <si>
    <t xml:space="preserve">Выполнение наказов избирателей депутатам областного Совета народных депутатов                              </t>
  </si>
  <si>
    <t>Прочие расходы органов местного самоуправления</t>
  </si>
  <si>
    <t>Национальная экономика</t>
  </si>
  <si>
    <t>Общеэкономические вопросы</t>
  </si>
  <si>
    <t>Подпрограмма «Содействие занятости молодежи города Ливны на 2019-2023 годы»</t>
  </si>
  <si>
    <t xml:space="preserve">Транспорт </t>
  </si>
  <si>
    <t>Выполнение работ (оказание услуг) по осуществлению перевозок по регулируемым тарифам по регулярным маршрутам муниципальной маршрутной сети в рамках непрограммной части городского бюджета</t>
  </si>
  <si>
    <t>Дорожное хозяйство (дорожные фонды)</t>
  </si>
  <si>
    <t xml:space="preserve">Муниципальная программа «Ремонт, строительство, реконструкция и содержание автомобильных дорог общего пользования местного значения на 2020-2023 годы» </t>
  </si>
  <si>
    <t>Муниципальная программа «Формирование современной городской среды на территории города Ливны на 2018-2024 годы»</t>
  </si>
  <si>
    <t>Муниципальная программа «Формирование законопослушного поведения участников дорожного движения в городе Ливны Орловской области на 2019-2021 годы»</t>
  </si>
  <si>
    <t>Муниципальная программа «Обеспечение безопасности дорожного движения на территории города Ливны Орловской области на 2019-2023 годы»</t>
  </si>
  <si>
    <t>Другие вопросы в области национальной экономики</t>
  </si>
  <si>
    <t>Мероприятия по землеустройству и землепользованию</t>
  </si>
  <si>
    <t xml:space="preserve">Муниципальная программа «Развитие и поддержка малого и среднего предпринимательства в городе Ливны на 2020-2022 годы» </t>
  </si>
  <si>
    <t>Жилищно-коммунальное хозяйство</t>
  </si>
  <si>
    <t>Жилищное хозяйство</t>
  </si>
  <si>
    <t>Муниципальная программа «Переселение граждан, проживающих на территории города Ливны из  аварийного жилищного фонда на 2019-2025 годы»</t>
  </si>
  <si>
    <t xml:space="preserve">Взносы на капитальный ремонт общего имущества в многоквартирных домах </t>
  </si>
  <si>
    <t>Иные мероприятия в области жилищного хозяйства в рамках непрограммной части бюджета</t>
  </si>
  <si>
    <t>Коммунальное хозяйство</t>
  </si>
  <si>
    <t>Субсидия МУКП «Ливенское» на возмещение затрат (недополученных доходов) в связи с оказанием банных услуг</t>
  </si>
  <si>
    <t>Субсидия муниципальным унитарным предприятиям города Ливны Орловской области на финансовое обеспечение затрат по капитальному ремонту объектов муниципальной собственности города, закрепленных на праве собственности хозяйственного ведения за муниципальными унитарными предприятиями города, в рамках непрограммной части городского бюджета</t>
  </si>
  <si>
    <t>Муниципальная программа «Капитальный ремонт системы водоснабжения на территории города Ливны Орловской области на 2021-2023 годы»</t>
  </si>
  <si>
    <t>Благоустройство</t>
  </si>
  <si>
    <t>Муниципальная программа «Благоустройство города Ливны Орловской области на 2020-2025 годы»</t>
  </si>
  <si>
    <t>Реализация проекта благоустройства общественной территории – парк «Машиностроителей» г. Ливны Орловской области – победителя Всероссийского конкурса лучших проектов создания комфортной городской среды в рамках непрограммной части городского бюджета</t>
  </si>
  <si>
    <t>Другие вопросы в области жилищно-коммунального хозяйства</t>
  </si>
  <si>
    <t>Управление жилищно-коммунального хозяйства администрации города Ливны</t>
  </si>
  <si>
    <t>Образование</t>
  </si>
  <si>
    <t>Дошкольное образование</t>
  </si>
  <si>
    <t>Реализация права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</si>
  <si>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«Функционирование и развитие сети образовательных организаций города Ливны»</t>
  </si>
  <si>
    <t>Выполнение наказов избирателей депутатам областного Совета народных депутатов</t>
  </si>
  <si>
    <t>Общее образование</t>
  </si>
  <si>
    <t>Совершенствование управления системой образования посредством участия образовательных организаций в единой независимой системе оценки качества образования</t>
  </si>
  <si>
    <t xml:space="preserve">Организация питания обучающихся общеобразовательных организаций </t>
  </si>
  <si>
    <t>Ежемесячное денежное вознаграждение за классное руководство в рамках непрограммной части городского бюджета</t>
  </si>
  <si>
    <t xml:space="preserve">Муниципальная программа «Доступная среда города Ливны Орловской области на 2020-2022 годы»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</si>
  <si>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Строительство, реконструкция, капитальный и текущий ремонт образовательных организаций</t>
  </si>
  <si>
    <t>Муниципальная поддержка работников системы образования, талантливых детей и молодежи в городе Ливны</t>
  </si>
  <si>
    <t>Дополнительное образование детей</t>
  </si>
  <si>
    <t>Подпрограмма «Развитие дополнительного образования в сфере культуры и искусства города Ливны»</t>
  </si>
  <si>
    <t>Подпрограмма «Развитие дополнительного образования детей в области физической культуры и спорта в городе Ливны Орловской области на 2020-2024 годы»</t>
  </si>
  <si>
    <t>Подпрограмма «Развитие творческих способностей детей и молодежи на 2019-2023 годы»</t>
  </si>
  <si>
    <t>Основное мероприятие «Реализация регионального проекта «Культурная среда» федерального проекта «Культурная среда» в рамках национального проекта «Культура»</t>
  </si>
  <si>
    <t>Молодежная политика</t>
  </si>
  <si>
    <t>Подпрограмма «Развитие системы отдыха детей и подростков в каникулярное время» (путевки)</t>
  </si>
  <si>
    <t>Муниципальная программа «Молодежь города Ливны Орловской области на 2019-2023 годы»</t>
  </si>
  <si>
    <t>Другие вопросы в области образования</t>
  </si>
  <si>
    <t>Управление общего образования администрации г.Ливны</t>
  </si>
  <si>
    <t xml:space="preserve">Единая дежурно-диспетчерская служба </t>
  </si>
  <si>
    <t>Организация психолого-медико-социального сопровождения детей</t>
  </si>
  <si>
    <t>Поддержка работников муниципальной системы образования</t>
  </si>
  <si>
    <t>Выявление и поддержка одаренных детей</t>
  </si>
  <si>
    <t>Строительство, реконструкция, капитальный и текущий ремонт образовательных организаций города</t>
  </si>
  <si>
    <t>Культура, искусство и кинематография</t>
  </si>
  <si>
    <t>Культура</t>
  </si>
  <si>
    <t>Подпрограмма «Развитие учреждений культурно-досугового типа города Ливны»</t>
  </si>
  <si>
    <t>Подпрограмма «Развитие музейной деятельности в городе Ливны»</t>
  </si>
  <si>
    <t>Подпрограмма «Развитие библиотечной системы города Ливны»</t>
  </si>
  <si>
    <t>Подпрограмма «Проведение культурно-массовых мероприятий»</t>
  </si>
  <si>
    <t xml:space="preserve">Подпрограмма «Обеспечение сохранности объектов культурного наследия»   </t>
  </si>
  <si>
    <t>Другие вопросы в области культуры, кинематографии</t>
  </si>
  <si>
    <t xml:space="preserve">Управление культуры, молодежной политики и спорта администрации г. Ливны  </t>
  </si>
  <si>
    <t>МКУ города Ливны «Централизованная бухгалтерия»</t>
  </si>
  <si>
    <t>Социальная политика</t>
  </si>
  <si>
    <t>Пенсионное обеспечение</t>
  </si>
  <si>
    <t>Доплаты к пенсиям выборным  лицам, пенсии за выслугу лет</t>
  </si>
  <si>
    <t>Социальное обеспечение населения</t>
  </si>
  <si>
    <t>Меры социальной поддержки Почетным гражданам города</t>
  </si>
  <si>
    <t>Выплата персональных надбавок местного значения лицам, имеющим особые заслуги перед городом</t>
  </si>
  <si>
    <t>Обеспечение жильем отдельных категорий граждан, установленных Федеральным законом от 12 января 1995 года №5-ФЗ «О ветеранах»</t>
  </si>
  <si>
    <t>Охрана семьи и детства</t>
  </si>
  <si>
    <t>Обеспечение жилыми помещениями детей-сирот, детей, оставшихся без попечения родителей</t>
  </si>
  <si>
    <t xml:space="preserve">Подпрограмма «Обеспечение жильем молодых семей на 2019-2023 годы» </t>
  </si>
  <si>
    <t>Содержание ребенка в семье опекуна и приемной семье, а также вознаграждение, причитающееся приемному родителю</t>
  </si>
  <si>
    <t>Единовременное пособие при всех формах устройства детей в семью</t>
  </si>
  <si>
    <t>Единовременная выплата на ремонт жилых помещений, закрепленных на праве собственности за детьми-сиротами и детьми, оставшимися без попечения родителей</t>
  </si>
  <si>
    <t>Выплата единовременного пособия гражданам, усыновившим детей-сирот и детей, оставшихся без попечения родителей</t>
  </si>
  <si>
    <t>Обеспечение бесплатного проезда детей-сирот</t>
  </si>
  <si>
    <t>Компенсация проезда школьников из малоимущих семей</t>
  </si>
  <si>
    <t>Компенсация части родительской платы за присмотр и уход за детьми  в дошкольном учреждении</t>
  </si>
  <si>
    <t>Другие вопросы в области социальной политики</t>
  </si>
  <si>
    <t>Отдел опеки и попечительства</t>
  </si>
  <si>
    <t>Физическая культура и спорт</t>
  </si>
  <si>
    <t>Массовый спорт</t>
  </si>
  <si>
    <t>Подпрограмма «Развитие муниципального бюджетного учреждения спортивной подготовки в городе Ливны Орловской области на 2021-2024 годы»</t>
  </si>
  <si>
    <t xml:space="preserve">Создание условий по организации и проведению физкультурно-оздоровительных, спортивно-массовых и учебно-тренировочных мероприятий в МАУ «ФОК» </t>
  </si>
  <si>
    <t xml:space="preserve">Организация, участие и проведение официальных физкультурных, физкультурно-оздоровительных и спортивных мероприятий </t>
  </si>
  <si>
    <t>Содержание спортивных сооружений</t>
  </si>
  <si>
    <t>Ремонт трибун  МАУ «ФОК»</t>
  </si>
  <si>
    <t>Обслуживание государственного и муниципального долга</t>
  </si>
  <si>
    <t>Обслуживание муниципального долга</t>
  </si>
  <si>
    <t>ВСЕГО РАСХОДОВ:</t>
  </si>
  <si>
    <t>Таблица №2. Расходы</t>
  </si>
  <si>
    <t>Исполнение за 1 полугодие, тыс.рублей</t>
  </si>
  <si>
    <t>Исполнение            за 1 полугодие 2020 года, тыс.рублей</t>
  </si>
  <si>
    <t>Утвержденный бюджет города за 1 полугодие с учетом внесенных уточнений, тыс.рублей</t>
  </si>
  <si>
    <t xml:space="preserve">Утвержденный бюджет города за    1 полугодие с учетом внесенных уточнений, тыс.рублей </t>
  </si>
  <si>
    <t>ВСЕГО ДОХОДОВ:</t>
  </si>
  <si>
    <t>Исполнение за 1 полугодие 2020  года, тыс.рублей</t>
  </si>
  <si>
    <t>0102</t>
  </si>
  <si>
    <t>0103</t>
  </si>
  <si>
    <t>0104</t>
  </si>
  <si>
    <t>0105</t>
  </si>
  <si>
    <t>0106</t>
  </si>
  <si>
    <t>0107</t>
  </si>
  <si>
    <t>0111</t>
  </si>
  <si>
    <t>0113</t>
  </si>
  <si>
    <t>01</t>
  </si>
  <si>
    <t>04</t>
  </si>
  <si>
    <t>0401</t>
  </si>
  <si>
    <t>0408</t>
  </si>
  <si>
    <t>0409</t>
  </si>
  <si>
    <t>0412</t>
  </si>
  <si>
    <t>05</t>
  </si>
  <si>
    <t>0501</t>
  </si>
  <si>
    <t>0502</t>
  </si>
  <si>
    <t>0503</t>
  </si>
  <si>
    <t>07</t>
  </si>
  <si>
    <t>0701</t>
  </si>
  <si>
    <t>0702</t>
  </si>
  <si>
    <t>0703</t>
  </si>
  <si>
    <t>0707</t>
  </si>
  <si>
    <t>0709</t>
  </si>
  <si>
    <t>08</t>
  </si>
  <si>
    <t>0801</t>
  </si>
  <si>
    <t>0804</t>
  </si>
  <si>
    <t>1001</t>
  </si>
  <si>
    <t>10</t>
  </si>
  <si>
    <t>Подпрограмма «Развитие системы отдыха детей и подростков в каникулярное время» (школьный лагерь)</t>
  </si>
  <si>
    <t>Реализация права на получение общедоступного и бесплатного начального общего, основного общего и среднего общего образования в муниципальных общеобразовательных организациях</t>
  </si>
  <si>
    <t>Доходы от сдачи в аренду имущества</t>
  </si>
  <si>
    <t>увел. в 18 раз</t>
  </si>
  <si>
    <t>увел. в 4 раза</t>
  </si>
  <si>
    <t>увел. в 16,8 раз</t>
  </si>
  <si>
    <t>увел. в 2,2 раза</t>
  </si>
  <si>
    <t>увел. в 2,7 раза</t>
  </si>
  <si>
    <t>увел.в 3,5 раза</t>
  </si>
  <si>
    <t>увел. в 7,2 раза</t>
  </si>
  <si>
    <t>увел.в 7,7 раз</t>
  </si>
  <si>
    <t>увел. в 7,7 раз</t>
  </si>
  <si>
    <t>увел. в 5,3 раза</t>
  </si>
  <si>
    <t>увел. в 3,3 раза</t>
  </si>
  <si>
    <t>увел. в 5 раз</t>
  </si>
  <si>
    <t>Проведение Всероссийской переписи населения 2020 года</t>
  </si>
  <si>
    <t>Безвозмездные поступления от других бюджетов бюджетной системы РФ                                     *</t>
  </si>
  <si>
    <t>0505</t>
  </si>
  <si>
    <t>Прочие расходы органов местного самоуправленияв рамках непрограммной части городского бюджета</t>
  </si>
  <si>
    <t>Резервный фонд</t>
  </si>
  <si>
    <t>Реализация государственных функций Орловской области в сфере государственного управления</t>
  </si>
  <si>
    <t>Муниципальная программа «Газификация индивидуальной жилой застройки города Ливны на период 2018-2020 годы»</t>
  </si>
  <si>
    <t>Ремонт основания футбольного поля МАУ «ФОК»</t>
  </si>
  <si>
    <t>Обеспечение проведения выборов и референдумов</t>
  </si>
  <si>
    <t>увел. в 5,8 раз</t>
  </si>
  <si>
    <t>увел. в 2 раза</t>
  </si>
  <si>
    <t>увел.в 9 раз</t>
  </si>
  <si>
    <t>увел.в 3,6 раза</t>
  </si>
  <si>
    <t>увел. в 6,6 раза</t>
  </si>
  <si>
    <t>увел. в 3 раза</t>
  </si>
  <si>
    <t>увел. в 27 раз</t>
  </si>
  <si>
    <t>увел.в 11 раз</t>
  </si>
  <si>
    <t>увел. в 30 раз</t>
  </si>
  <si>
    <t>увел.в 2 раза</t>
  </si>
  <si>
    <t>увел. в 7,5 раз</t>
  </si>
  <si>
    <t>увел. в 3,4 раза</t>
  </si>
  <si>
    <t>увел. в 2,5раза</t>
  </si>
  <si>
    <t>увел. в3,6 раза</t>
  </si>
  <si>
    <t>-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</si>
</sst>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0" fillId="0" borderId="0" xfId="0" applyFont="1"/>
    <xf numFmtId="0" fontId="1" fillId="0" borderId="1" xfId="0" applyFont="1" applyBorder="1" applyAlignment="1">
      <alignment horizontal="center" vertical="distributed" wrapText="1"/>
    </xf>
    <xf numFmtId="0" fontId="1" fillId="2" borderId="1" xfId="0" applyFont="1" applyFill="1" applyBorder="1" applyAlignment="1">
      <alignment horizontal="center" vertical="distributed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/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164" fontId="4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6" fillId="0" borderId="1" xfId="0" applyNumberFormat="1" applyFont="1" applyBorder="1" applyAlignment="1">
      <alignment horizontal="right" wrapText="1"/>
    </xf>
    <xf numFmtId="164" fontId="8" fillId="0" borderId="1" xfId="0" applyNumberFormat="1" applyFont="1" applyBorder="1" applyAlignment="1">
      <alignment horizontal="right" wrapText="1"/>
    </xf>
    <xf numFmtId="164" fontId="7" fillId="0" borderId="1" xfId="0" applyNumberFormat="1" applyFont="1" applyBorder="1" applyAlignment="1">
      <alignment horizontal="right" wrapText="1"/>
    </xf>
    <xf numFmtId="164" fontId="5" fillId="2" borderId="1" xfId="0" applyNumberFormat="1" applyFont="1" applyFill="1" applyBorder="1" applyAlignment="1">
      <alignment horizontal="right" wrapText="1"/>
    </xf>
    <xf numFmtId="164" fontId="5" fillId="2" borderId="2" xfId="0" applyNumberFormat="1" applyFont="1" applyFill="1" applyBorder="1" applyAlignment="1">
      <alignment horizontal="right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2" xfId="0" applyNumberFormat="1" applyFont="1" applyBorder="1" applyAlignment="1">
      <alignment wrapText="1"/>
    </xf>
    <xf numFmtId="49" fontId="9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164" fontId="9" fillId="0" borderId="1" xfId="0" applyNumberFormat="1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vertical="distributed" wrapText="1"/>
    </xf>
    <xf numFmtId="0" fontId="1" fillId="0" borderId="3" xfId="0" applyFont="1" applyBorder="1" applyAlignment="1">
      <alignment horizontal="center" vertical="distributed" wrapText="1"/>
    </xf>
    <xf numFmtId="164" fontId="5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Border="1" applyAlignment="1">
      <alignment horizontal="right"/>
    </xf>
    <xf numFmtId="164" fontId="12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vertical="distributed" wrapText="1"/>
    </xf>
    <xf numFmtId="0" fontId="3" fillId="0" borderId="1" xfId="0" applyFont="1" applyBorder="1" applyAlignment="1">
      <alignment vertical="distributed" wrapText="1"/>
    </xf>
    <xf numFmtId="0" fontId="5" fillId="0" borderId="1" xfId="0" applyFont="1" applyBorder="1" applyAlignment="1">
      <alignment vertical="distributed"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164" fontId="13" fillId="0" borderId="1" xfId="0" applyNumberFormat="1" applyFont="1" applyBorder="1" applyAlignment="1">
      <alignment horizontal="right" wrapText="1"/>
    </xf>
    <xf numFmtId="164" fontId="14" fillId="0" borderId="1" xfId="0" applyNumberFormat="1" applyFont="1" applyBorder="1" applyAlignment="1">
      <alignment horizontal="right" wrapText="1"/>
    </xf>
    <xf numFmtId="164" fontId="15" fillId="0" borderId="1" xfId="0" applyNumberFormat="1" applyFont="1" applyBorder="1" applyAlignment="1">
      <alignment horizontal="right" wrapText="1"/>
    </xf>
    <xf numFmtId="0" fontId="9" fillId="0" borderId="1" xfId="0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164" fontId="17" fillId="0" borderId="1" xfId="0" applyNumberFormat="1" applyFont="1" applyBorder="1" applyAlignment="1">
      <alignment horizontal="right" wrapText="1"/>
    </xf>
    <xf numFmtId="164" fontId="17" fillId="2" borderId="1" xfId="0" applyNumberFormat="1" applyFont="1" applyFill="1" applyBorder="1" applyAlignment="1">
      <alignment horizontal="right" wrapText="1"/>
    </xf>
    <xf numFmtId="0" fontId="16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view="pageBreakPreview" zoomScaleSheetLayoutView="100" workbookViewId="0">
      <selection activeCell="I42" sqref="I42"/>
    </sheetView>
  </sheetViews>
  <sheetFormatPr defaultRowHeight="15"/>
  <cols>
    <col min="1" max="1" width="23.28515625" customWidth="1"/>
    <col min="2" max="2" width="37.28515625" customWidth="1"/>
    <col min="3" max="3" width="12.28515625" customWidth="1"/>
    <col min="4" max="6" width="16.42578125" customWidth="1"/>
    <col min="7" max="9" width="11.5703125" customWidth="1"/>
  </cols>
  <sheetData>
    <row r="1" spans="1:9">
      <c r="I1" s="1" t="s">
        <v>69</v>
      </c>
    </row>
    <row r="2" spans="1:9">
      <c r="I2" s="1" t="s">
        <v>72</v>
      </c>
    </row>
    <row r="3" spans="1:9">
      <c r="I3" s="1"/>
    </row>
    <row r="4" spans="1:9">
      <c r="B4" s="60" t="s">
        <v>71</v>
      </c>
      <c r="C4" s="60"/>
      <c r="D4" s="60"/>
      <c r="E4" s="60"/>
      <c r="F4" s="60"/>
      <c r="G4" s="60"/>
      <c r="I4" s="1"/>
    </row>
    <row r="5" spans="1:9">
      <c r="I5" s="3" t="s">
        <v>70</v>
      </c>
    </row>
    <row r="6" spans="1:9" ht="15.75" customHeight="1">
      <c r="A6" s="61" t="s">
        <v>1</v>
      </c>
      <c r="B6" s="61" t="s">
        <v>2</v>
      </c>
      <c r="C6" s="58" t="s">
        <v>205</v>
      </c>
      <c r="D6" s="63" t="s">
        <v>0</v>
      </c>
      <c r="E6" s="63"/>
      <c r="F6" s="63"/>
      <c r="G6" s="63" t="s">
        <v>3</v>
      </c>
      <c r="H6" s="63"/>
      <c r="I6" s="63"/>
    </row>
    <row r="7" spans="1:9" ht="78.75" customHeight="1">
      <c r="A7" s="62"/>
      <c r="B7" s="62"/>
      <c r="C7" s="59"/>
      <c r="D7" s="2" t="s">
        <v>4</v>
      </c>
      <c r="E7" s="2" t="s">
        <v>203</v>
      </c>
      <c r="F7" s="2" t="s">
        <v>200</v>
      </c>
      <c r="G7" s="2" t="s">
        <v>5</v>
      </c>
      <c r="H7" s="2" t="s">
        <v>6</v>
      </c>
      <c r="I7" s="2" t="s">
        <v>73</v>
      </c>
    </row>
    <row r="8" spans="1:9" ht="12.75" customHeight="1">
      <c r="A8" s="6">
        <v>1</v>
      </c>
      <c r="B8" s="6">
        <v>2</v>
      </c>
      <c r="C8" s="6">
        <v>3</v>
      </c>
      <c r="D8" s="6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</row>
    <row r="9" spans="1:9" s="4" customFormat="1" ht="29.25" customHeight="1">
      <c r="A9" s="7"/>
      <c r="B9" s="7" t="s">
        <v>7</v>
      </c>
      <c r="C9" s="12">
        <f>C10+C11+C12+C13+C14+C15+C16+C19+C20+C26+C27+C28+C31+C32+C33</f>
        <v>139930.59999999998</v>
      </c>
      <c r="D9" s="12">
        <f>D10+D11+D12+D13+D14+D15+D16+D19+D20+D26+D27+D28+D31+D32+D33</f>
        <v>340081.2</v>
      </c>
      <c r="E9" s="12">
        <f>E10+E11+E12+E13+E14+E15+E16+E19+E20+E26+E27+E28+E31+E32+E33</f>
        <v>351250.3</v>
      </c>
      <c r="F9" s="12">
        <f>F10+F11+F12+F13+F14+F15+F16+F19+F20+F26+F27+F28+F31+F32+F33</f>
        <v>185689.40000000002</v>
      </c>
      <c r="G9" s="13">
        <f>F9/D9*100</f>
        <v>54.601489291381</v>
      </c>
      <c r="H9" s="13">
        <f>F9/E9*100</f>
        <v>52.865264456713632</v>
      </c>
      <c r="I9" s="13">
        <f>F9/C9*100</f>
        <v>132.70106752918952</v>
      </c>
    </row>
    <row r="10" spans="1:9" s="4" customFormat="1" ht="21" customHeight="1">
      <c r="A10" s="8" t="s">
        <v>8</v>
      </c>
      <c r="B10" s="8" t="s">
        <v>9</v>
      </c>
      <c r="C10" s="14">
        <v>87425.600000000006</v>
      </c>
      <c r="D10" s="14">
        <v>212292.4</v>
      </c>
      <c r="E10" s="15">
        <v>212292.4</v>
      </c>
      <c r="F10" s="15">
        <v>106346.7</v>
      </c>
      <c r="G10" s="15">
        <f>F10/D10*100</f>
        <v>50.094445208589669</v>
      </c>
      <c r="H10" s="15">
        <f>F10/E10*100</f>
        <v>50.094445208589669</v>
      </c>
      <c r="I10" s="15">
        <f>F10/C10*100</f>
        <v>121.64251660840759</v>
      </c>
    </row>
    <row r="11" spans="1:9" s="4" customFormat="1" ht="49.5" customHeight="1">
      <c r="A11" s="8" t="s">
        <v>10</v>
      </c>
      <c r="B11" s="8" t="s">
        <v>11</v>
      </c>
      <c r="C11" s="14">
        <v>1428.8</v>
      </c>
      <c r="D11" s="14">
        <v>3430</v>
      </c>
      <c r="E11" s="15">
        <v>3430</v>
      </c>
      <c r="F11" s="15">
        <v>1613.6</v>
      </c>
      <c r="G11" s="15">
        <f t="shared" ref="G11:G44" si="0">F11/D11*100</f>
        <v>47.043731778425652</v>
      </c>
      <c r="H11" s="15">
        <f t="shared" ref="H11:H44" si="1">F11/E11*100</f>
        <v>47.043731778425652</v>
      </c>
      <c r="I11" s="15">
        <f t="shared" ref="I11:I44" si="2">F11/C11*100</f>
        <v>112.9339305711086</v>
      </c>
    </row>
    <row r="12" spans="1:9" s="4" customFormat="1" ht="49.5" customHeight="1">
      <c r="A12" s="8" t="s">
        <v>12</v>
      </c>
      <c r="B12" s="8" t="s">
        <v>13</v>
      </c>
      <c r="C12" s="14">
        <v>0</v>
      </c>
      <c r="D12" s="14">
        <v>22726</v>
      </c>
      <c r="E12" s="15">
        <v>22726</v>
      </c>
      <c r="F12" s="15">
        <v>14812.6</v>
      </c>
      <c r="G12" s="15">
        <f t="shared" si="0"/>
        <v>65.179090029041632</v>
      </c>
      <c r="H12" s="15">
        <f t="shared" si="1"/>
        <v>65.179090029041632</v>
      </c>
      <c r="I12" s="15" t="s">
        <v>273</v>
      </c>
    </row>
    <row r="13" spans="1:9" s="4" customFormat="1" ht="33.75" customHeight="1">
      <c r="A13" s="8" t="s">
        <v>14</v>
      </c>
      <c r="B13" s="8" t="s">
        <v>15</v>
      </c>
      <c r="C13" s="14">
        <v>14545.3</v>
      </c>
      <c r="D13" s="14">
        <v>5500</v>
      </c>
      <c r="E13" s="15">
        <v>7000</v>
      </c>
      <c r="F13" s="15">
        <v>7525.7</v>
      </c>
      <c r="G13" s="15">
        <f t="shared" si="0"/>
        <v>136.8309090909091</v>
      </c>
      <c r="H13" s="15">
        <f t="shared" si="1"/>
        <v>107.50999999999999</v>
      </c>
      <c r="I13" s="15">
        <f t="shared" si="2"/>
        <v>51.739737234708116</v>
      </c>
    </row>
    <row r="14" spans="1:9" s="4" customFormat="1" ht="27.75" customHeight="1">
      <c r="A14" s="8" t="s">
        <v>16</v>
      </c>
      <c r="B14" s="8" t="s">
        <v>17</v>
      </c>
      <c r="C14" s="14">
        <v>513</v>
      </c>
      <c r="D14" s="14">
        <v>550</v>
      </c>
      <c r="E14" s="15">
        <v>9150</v>
      </c>
      <c r="F14" s="15">
        <v>9218.7000000000007</v>
      </c>
      <c r="G14" s="15" t="s">
        <v>240</v>
      </c>
      <c r="H14" s="15">
        <f t="shared" si="1"/>
        <v>100.75081967213116</v>
      </c>
      <c r="I14" s="15" t="s">
        <v>238</v>
      </c>
    </row>
    <row r="15" spans="1:9" s="4" customFormat="1" ht="63" customHeight="1">
      <c r="A15" s="8" t="s">
        <v>18</v>
      </c>
      <c r="B15" s="8" t="s">
        <v>19</v>
      </c>
      <c r="C15" s="14">
        <v>1239.8</v>
      </c>
      <c r="D15" s="14">
        <v>3273</v>
      </c>
      <c r="E15" s="15">
        <v>4273</v>
      </c>
      <c r="F15" s="15">
        <v>5193.2</v>
      </c>
      <c r="G15" s="15">
        <f t="shared" si="0"/>
        <v>158.66788878704551</v>
      </c>
      <c r="H15" s="15">
        <f t="shared" si="1"/>
        <v>121.53522115609641</v>
      </c>
      <c r="I15" s="15" t="s">
        <v>239</v>
      </c>
    </row>
    <row r="16" spans="1:9" s="4" customFormat="1" ht="21.75" customHeight="1">
      <c r="A16" s="8" t="s">
        <v>20</v>
      </c>
      <c r="B16" s="8" t="s">
        <v>21</v>
      </c>
      <c r="C16" s="14">
        <f>C17+C18</f>
        <v>10388.700000000001</v>
      </c>
      <c r="D16" s="14">
        <f t="shared" ref="D16:F16" si="3">D17+D18</f>
        <v>32200</v>
      </c>
      <c r="E16" s="14">
        <f t="shared" si="3"/>
        <v>32200</v>
      </c>
      <c r="F16" s="14">
        <f t="shared" si="3"/>
        <v>8991.6999999999989</v>
      </c>
      <c r="G16" s="15">
        <f t="shared" si="0"/>
        <v>27.924534161490676</v>
      </c>
      <c r="H16" s="15">
        <f t="shared" si="1"/>
        <v>27.924534161490676</v>
      </c>
      <c r="I16" s="15">
        <f t="shared" si="2"/>
        <v>86.552696680046566</v>
      </c>
    </row>
    <row r="17" spans="1:9" s="4" customFormat="1" ht="26.25" customHeight="1">
      <c r="A17" s="9" t="s">
        <v>22</v>
      </c>
      <c r="B17" s="18" t="s">
        <v>23</v>
      </c>
      <c r="C17" s="31">
        <v>-136.80000000000001</v>
      </c>
      <c r="D17" s="31">
        <v>7200</v>
      </c>
      <c r="E17" s="27">
        <v>7200</v>
      </c>
      <c r="F17" s="27">
        <v>555.9</v>
      </c>
      <c r="G17" s="27">
        <f t="shared" si="0"/>
        <v>7.7208333333333323</v>
      </c>
      <c r="H17" s="27">
        <f t="shared" si="1"/>
        <v>7.7208333333333323</v>
      </c>
      <c r="I17" s="41" t="s">
        <v>249</v>
      </c>
    </row>
    <row r="18" spans="1:9" s="4" customFormat="1" ht="33" customHeight="1">
      <c r="A18" s="8" t="s">
        <v>74</v>
      </c>
      <c r="B18" s="18" t="s">
        <v>24</v>
      </c>
      <c r="C18" s="32">
        <v>10525.5</v>
      </c>
      <c r="D18" s="32">
        <v>25000</v>
      </c>
      <c r="E18" s="33">
        <v>25000</v>
      </c>
      <c r="F18" s="33">
        <v>8435.7999999999993</v>
      </c>
      <c r="G18" s="27">
        <f t="shared" si="0"/>
        <v>33.743199999999995</v>
      </c>
      <c r="H18" s="27">
        <f t="shared" si="1"/>
        <v>33.743199999999995</v>
      </c>
      <c r="I18" s="27">
        <f t="shared" si="2"/>
        <v>80.146311339128772</v>
      </c>
    </row>
    <row r="19" spans="1:9" s="4" customFormat="1" ht="24.75" customHeight="1">
      <c r="A19" s="10" t="s">
        <v>25</v>
      </c>
      <c r="B19" s="10" t="s">
        <v>26</v>
      </c>
      <c r="C19" s="14">
        <v>4441.8</v>
      </c>
      <c r="D19" s="14">
        <v>8500</v>
      </c>
      <c r="E19" s="15">
        <v>8500</v>
      </c>
      <c r="F19" s="15">
        <v>4109.5</v>
      </c>
      <c r="G19" s="15">
        <f t="shared" si="0"/>
        <v>48.347058823529409</v>
      </c>
      <c r="H19" s="15">
        <f t="shared" si="1"/>
        <v>48.347058823529409</v>
      </c>
      <c r="I19" s="15">
        <f t="shared" si="2"/>
        <v>92.518798685217689</v>
      </c>
    </row>
    <row r="20" spans="1:9" s="4" customFormat="1" ht="49.5" customHeight="1">
      <c r="A20" s="8" t="s">
        <v>27</v>
      </c>
      <c r="B20" s="8" t="s">
        <v>28</v>
      </c>
      <c r="C20" s="15">
        <f>C21+C22+C23+C24+C25</f>
        <v>14479.5</v>
      </c>
      <c r="D20" s="15">
        <f t="shared" ref="D20:F20" si="4">D21+D22+D23+D24+D25</f>
        <v>43543</v>
      </c>
      <c r="E20" s="15">
        <f t="shared" si="4"/>
        <v>43543</v>
      </c>
      <c r="F20" s="15">
        <f t="shared" si="4"/>
        <v>18431.900000000001</v>
      </c>
      <c r="G20" s="15">
        <f t="shared" si="0"/>
        <v>42.330340123556027</v>
      </c>
      <c r="H20" s="15">
        <f t="shared" si="1"/>
        <v>42.330340123556027</v>
      </c>
      <c r="I20" s="15">
        <f t="shared" si="2"/>
        <v>127.2965226699817</v>
      </c>
    </row>
    <row r="21" spans="1:9" s="4" customFormat="1" ht="24.75" customHeight="1">
      <c r="A21" s="9" t="s">
        <v>29</v>
      </c>
      <c r="B21" s="18" t="s">
        <v>30</v>
      </c>
      <c r="C21" s="27">
        <v>0</v>
      </c>
      <c r="D21" s="27">
        <v>141</v>
      </c>
      <c r="E21" s="27">
        <v>141</v>
      </c>
      <c r="F21" s="27">
        <v>0</v>
      </c>
      <c r="G21" s="27">
        <f t="shared" si="0"/>
        <v>0</v>
      </c>
      <c r="H21" s="27">
        <f t="shared" si="1"/>
        <v>0</v>
      </c>
      <c r="I21" s="27" t="s">
        <v>273</v>
      </c>
    </row>
    <row r="22" spans="1:9" s="4" customFormat="1" ht="30.75" customHeight="1">
      <c r="A22" s="9" t="s">
        <v>76</v>
      </c>
      <c r="B22" s="20" t="s">
        <v>31</v>
      </c>
      <c r="C22" s="27">
        <v>10496.4</v>
      </c>
      <c r="D22" s="31">
        <v>31000</v>
      </c>
      <c r="E22" s="27">
        <v>31000</v>
      </c>
      <c r="F22" s="27">
        <v>14885</v>
      </c>
      <c r="G22" s="27">
        <f t="shared" si="0"/>
        <v>48.016129032258064</v>
      </c>
      <c r="H22" s="27">
        <f t="shared" si="1"/>
        <v>48.016129032258064</v>
      </c>
      <c r="I22" s="27">
        <f t="shared" si="2"/>
        <v>141.81052551350939</v>
      </c>
    </row>
    <row r="23" spans="1:9" s="4" customFormat="1" ht="30.75" customHeight="1">
      <c r="A23" s="8" t="s">
        <v>32</v>
      </c>
      <c r="B23" s="18" t="s">
        <v>237</v>
      </c>
      <c r="C23" s="27">
        <v>1246.0999999999999</v>
      </c>
      <c r="D23" s="31">
        <v>2399</v>
      </c>
      <c r="E23" s="27">
        <v>2399</v>
      </c>
      <c r="F23" s="27">
        <v>1169.2</v>
      </c>
      <c r="G23" s="27">
        <f t="shared" si="0"/>
        <v>48.736973739057944</v>
      </c>
      <c r="H23" s="27">
        <f t="shared" si="1"/>
        <v>48.736973739057944</v>
      </c>
      <c r="I23" s="27">
        <f t="shared" si="2"/>
        <v>93.828745686542021</v>
      </c>
    </row>
    <row r="24" spans="1:9" s="4" customFormat="1" ht="82.5" customHeight="1">
      <c r="A24" s="8" t="s">
        <v>33</v>
      </c>
      <c r="B24" s="18" t="s">
        <v>34</v>
      </c>
      <c r="C24" s="27">
        <v>2084.6999999999998</v>
      </c>
      <c r="D24" s="31">
        <v>8646</v>
      </c>
      <c r="E24" s="27">
        <v>8646</v>
      </c>
      <c r="F24" s="27">
        <v>1718</v>
      </c>
      <c r="G24" s="27">
        <f t="shared" si="0"/>
        <v>19.870460328475595</v>
      </c>
      <c r="H24" s="27">
        <f t="shared" si="1"/>
        <v>19.870460328475595</v>
      </c>
      <c r="I24" s="27">
        <f t="shared" si="2"/>
        <v>82.40993907996355</v>
      </c>
    </row>
    <row r="25" spans="1:9" s="4" customFormat="1" ht="143.25" customHeight="1">
      <c r="A25" s="8" t="s">
        <v>35</v>
      </c>
      <c r="B25" s="18" t="s">
        <v>36</v>
      </c>
      <c r="C25" s="27">
        <v>652.29999999999995</v>
      </c>
      <c r="D25" s="31">
        <v>1357</v>
      </c>
      <c r="E25" s="27">
        <v>1357</v>
      </c>
      <c r="F25" s="27">
        <v>659.7</v>
      </c>
      <c r="G25" s="27">
        <f t="shared" si="0"/>
        <v>48.614591009579961</v>
      </c>
      <c r="H25" s="27">
        <f t="shared" si="1"/>
        <v>48.614591009579961</v>
      </c>
      <c r="I25" s="27">
        <f t="shared" si="2"/>
        <v>101.13444734018091</v>
      </c>
    </row>
    <row r="26" spans="1:9" s="4" customFormat="1" ht="33" customHeight="1">
      <c r="A26" s="8" t="s">
        <v>37</v>
      </c>
      <c r="B26" s="8" t="s">
        <v>38</v>
      </c>
      <c r="C26" s="15">
        <v>94</v>
      </c>
      <c r="D26" s="15">
        <v>64.8</v>
      </c>
      <c r="E26" s="15">
        <v>64.8</v>
      </c>
      <c r="F26" s="15">
        <v>497.8</v>
      </c>
      <c r="G26" s="15" t="s">
        <v>245</v>
      </c>
      <c r="H26" s="15" t="s">
        <v>246</v>
      </c>
      <c r="I26" s="15" t="s">
        <v>247</v>
      </c>
    </row>
    <row r="27" spans="1:9" s="4" customFormat="1" ht="26.25" customHeight="1">
      <c r="A27" s="8" t="s">
        <v>39</v>
      </c>
      <c r="B27" s="8" t="s">
        <v>40</v>
      </c>
      <c r="C27" s="15">
        <v>0</v>
      </c>
      <c r="D27" s="15">
        <v>0</v>
      </c>
      <c r="E27" s="15">
        <v>36</v>
      </c>
      <c r="F27" s="15">
        <v>117.8</v>
      </c>
      <c r="G27" s="15" t="s">
        <v>273</v>
      </c>
      <c r="H27" s="15" t="s">
        <v>248</v>
      </c>
      <c r="I27" s="15" t="s">
        <v>273</v>
      </c>
    </row>
    <row r="28" spans="1:9" s="4" customFormat="1" ht="34.5" customHeight="1">
      <c r="A28" s="8" t="s">
        <v>41</v>
      </c>
      <c r="B28" s="8" t="s">
        <v>42</v>
      </c>
      <c r="C28" s="15">
        <f>C29+C30</f>
        <v>2845.3</v>
      </c>
      <c r="D28" s="15">
        <f t="shared" ref="D28:F28" si="5">D29+D30</f>
        <v>4380</v>
      </c>
      <c r="E28" s="15">
        <f t="shared" si="5"/>
        <v>4380</v>
      </c>
      <c r="F28" s="15">
        <f t="shared" si="5"/>
        <v>6243.8</v>
      </c>
      <c r="G28" s="15">
        <f t="shared" si="0"/>
        <v>142.55251141552512</v>
      </c>
      <c r="H28" s="15">
        <f t="shared" si="1"/>
        <v>142.55251141552512</v>
      </c>
      <c r="I28" s="15" t="s">
        <v>241</v>
      </c>
    </row>
    <row r="29" spans="1:9" s="4" customFormat="1" ht="49.5" customHeight="1">
      <c r="A29" s="9" t="s">
        <v>43</v>
      </c>
      <c r="B29" s="18" t="s">
        <v>44</v>
      </c>
      <c r="C29" s="27">
        <v>1067.2</v>
      </c>
      <c r="D29" s="31">
        <v>2080</v>
      </c>
      <c r="E29" s="27">
        <v>2080</v>
      </c>
      <c r="F29" s="27">
        <v>48.8</v>
      </c>
      <c r="G29" s="41">
        <v>2.2999999999999998</v>
      </c>
      <c r="H29" s="41">
        <v>2.2999999999999998</v>
      </c>
      <c r="I29" s="27">
        <v>4.5999999999999996</v>
      </c>
    </row>
    <row r="30" spans="1:9" s="4" customFormat="1" ht="34.5" customHeight="1">
      <c r="A30" s="9" t="s">
        <v>75</v>
      </c>
      <c r="B30" s="20" t="s">
        <v>45</v>
      </c>
      <c r="C30" s="34">
        <v>1778.1</v>
      </c>
      <c r="D30" s="31">
        <v>2300</v>
      </c>
      <c r="E30" s="27">
        <v>2300</v>
      </c>
      <c r="F30" s="27">
        <v>6195</v>
      </c>
      <c r="G30" s="27" t="s">
        <v>242</v>
      </c>
      <c r="H30" s="27" t="s">
        <v>242</v>
      </c>
      <c r="I30" s="27" t="s">
        <v>243</v>
      </c>
    </row>
    <row r="31" spans="1:9" s="4" customFormat="1" ht="27" customHeight="1">
      <c r="A31" s="8" t="s">
        <v>46</v>
      </c>
      <c r="B31" s="8" t="s">
        <v>47</v>
      </c>
      <c r="C31" s="15">
        <v>1155.9000000000001</v>
      </c>
      <c r="D31" s="14">
        <v>2565</v>
      </c>
      <c r="E31" s="15">
        <v>2565</v>
      </c>
      <c r="F31" s="15">
        <v>2009.7</v>
      </c>
      <c r="G31" s="15">
        <f t="shared" si="0"/>
        <v>78.350877192982466</v>
      </c>
      <c r="H31" s="15">
        <f t="shared" si="1"/>
        <v>78.350877192982466</v>
      </c>
      <c r="I31" s="15">
        <f t="shared" si="2"/>
        <v>173.8645211523488</v>
      </c>
    </row>
    <row r="32" spans="1:9" s="4" customFormat="1" ht="25.5" customHeight="1">
      <c r="A32" s="8" t="s">
        <v>48</v>
      </c>
      <c r="B32" s="8" t="s">
        <v>49</v>
      </c>
      <c r="C32" s="15">
        <v>1343.9</v>
      </c>
      <c r="D32" s="14">
        <v>1057</v>
      </c>
      <c r="E32" s="15">
        <v>1090.0999999999999</v>
      </c>
      <c r="F32" s="15">
        <v>557</v>
      </c>
      <c r="G32" s="15">
        <f t="shared" si="0"/>
        <v>52.696310312204353</v>
      </c>
      <c r="H32" s="15">
        <f t="shared" si="1"/>
        <v>51.096229703696913</v>
      </c>
      <c r="I32" s="15">
        <f t="shared" si="2"/>
        <v>41.446536200610161</v>
      </c>
    </row>
    <row r="33" spans="1:9" s="4" customFormat="1" ht="25.5" customHeight="1">
      <c r="A33" s="8" t="s">
        <v>50</v>
      </c>
      <c r="B33" s="8" t="s">
        <v>51</v>
      </c>
      <c r="C33" s="15">
        <v>29</v>
      </c>
      <c r="D33" s="15">
        <v>0</v>
      </c>
      <c r="E33" s="15">
        <v>0</v>
      </c>
      <c r="F33" s="15">
        <v>19.7</v>
      </c>
      <c r="G33" s="15" t="s">
        <v>273</v>
      </c>
      <c r="H33" s="15" t="s">
        <v>273</v>
      </c>
      <c r="I33" s="15">
        <f t="shared" si="2"/>
        <v>67.931034482758619</v>
      </c>
    </row>
    <row r="34" spans="1:9" s="4" customFormat="1" ht="30" customHeight="1">
      <c r="A34" s="11" t="s">
        <v>52</v>
      </c>
      <c r="B34" s="11" t="s">
        <v>53</v>
      </c>
      <c r="C34" s="13">
        <f>C35+C40+C41+C42+C43</f>
        <v>309033.40000000002</v>
      </c>
      <c r="D34" s="13">
        <f>D35+D40+D41+D42+D43</f>
        <v>552914</v>
      </c>
      <c r="E34" s="13">
        <f>E35+E40+E41+E42+E43</f>
        <v>676366.9</v>
      </c>
      <c r="F34" s="13">
        <f>F35+F40+F41+F42+F43</f>
        <v>326042.3</v>
      </c>
      <c r="G34" s="13">
        <f t="shared" si="0"/>
        <v>58.967995022734101</v>
      </c>
      <c r="H34" s="13">
        <f t="shared" si="1"/>
        <v>48.204946161617308</v>
      </c>
      <c r="I34" s="13">
        <f t="shared" si="2"/>
        <v>105.50390346156757</v>
      </c>
    </row>
    <row r="35" spans="1:9" s="4" customFormat="1" ht="49.5" customHeight="1">
      <c r="A35" s="11" t="s">
        <v>54</v>
      </c>
      <c r="B35" s="11" t="s">
        <v>251</v>
      </c>
      <c r="C35" s="13">
        <f>C36+C37+C38+C39</f>
        <v>309026.5</v>
      </c>
      <c r="D35" s="13">
        <f t="shared" ref="D35:E35" si="6">D36+D37+D38+D39</f>
        <v>552914</v>
      </c>
      <c r="E35" s="13">
        <f t="shared" si="6"/>
        <v>674798.3</v>
      </c>
      <c r="F35" s="13">
        <f>F36+F37+F38+F39</f>
        <v>324196.8</v>
      </c>
      <c r="G35" s="13">
        <f t="shared" si="0"/>
        <v>58.634217979649641</v>
      </c>
      <c r="H35" s="13">
        <f t="shared" si="1"/>
        <v>48.043511668597851</v>
      </c>
      <c r="I35" s="13">
        <f t="shared" si="2"/>
        <v>104.90906119701708</v>
      </c>
    </row>
    <row r="36" spans="1:9" s="4" customFormat="1" ht="33.75" customHeight="1">
      <c r="A36" s="8" t="s">
        <v>55</v>
      </c>
      <c r="B36" s="18" t="s">
        <v>56</v>
      </c>
      <c r="C36" s="27">
        <v>13364.3</v>
      </c>
      <c r="D36" s="31">
        <v>47119</v>
      </c>
      <c r="E36" s="27">
        <v>47119</v>
      </c>
      <c r="F36" s="27">
        <v>23559.599999999999</v>
      </c>
      <c r="G36" s="27">
        <f t="shared" si="0"/>
        <v>50.000212228612661</v>
      </c>
      <c r="H36" s="27">
        <f t="shared" si="1"/>
        <v>50.000212228612661</v>
      </c>
      <c r="I36" s="27">
        <f t="shared" si="2"/>
        <v>176.28757211376578</v>
      </c>
    </row>
    <row r="37" spans="1:9" s="4" customFormat="1" ht="36.75" customHeight="1">
      <c r="A37" s="8" t="s">
        <v>57</v>
      </c>
      <c r="B37" s="18" t="s">
        <v>58</v>
      </c>
      <c r="C37" s="27">
        <v>38701.9</v>
      </c>
      <c r="D37" s="31">
        <v>164447.6</v>
      </c>
      <c r="E37" s="27">
        <v>177922.1</v>
      </c>
      <c r="F37" s="27">
        <v>37757.4</v>
      </c>
      <c r="G37" s="27">
        <f t="shared" si="0"/>
        <v>22.960140494601319</v>
      </c>
      <c r="H37" s="27">
        <f t="shared" si="1"/>
        <v>21.221309775457911</v>
      </c>
      <c r="I37" s="27">
        <f t="shared" si="2"/>
        <v>97.559551339856696</v>
      </c>
    </row>
    <row r="38" spans="1:9" s="4" customFormat="1" ht="30.75" customHeight="1">
      <c r="A38" s="8" t="s">
        <v>59</v>
      </c>
      <c r="B38" s="18" t="s">
        <v>60</v>
      </c>
      <c r="C38" s="27">
        <v>254940.79999999999</v>
      </c>
      <c r="D38" s="31">
        <v>322421.40000000002</v>
      </c>
      <c r="E38" s="27">
        <v>358341.2</v>
      </c>
      <c r="F38" s="27">
        <v>248335.1</v>
      </c>
      <c r="G38" s="27">
        <f t="shared" si="0"/>
        <v>77.021903632947442</v>
      </c>
      <c r="H38" s="27">
        <f t="shared" si="1"/>
        <v>69.30129719942893</v>
      </c>
      <c r="I38" s="27">
        <f t="shared" si="2"/>
        <v>97.408927876589388</v>
      </c>
    </row>
    <row r="39" spans="1:9" s="4" customFormat="1" ht="27.75" customHeight="1">
      <c r="A39" s="8" t="s">
        <v>61</v>
      </c>
      <c r="B39" s="18" t="s">
        <v>62</v>
      </c>
      <c r="C39" s="27">
        <v>2019.5</v>
      </c>
      <c r="D39" s="31">
        <v>18926</v>
      </c>
      <c r="E39" s="27">
        <v>91416</v>
      </c>
      <c r="F39" s="27">
        <v>14544.7</v>
      </c>
      <c r="G39" s="27">
        <f t="shared" si="0"/>
        <v>76.850364577829438</v>
      </c>
      <c r="H39" s="27">
        <f t="shared" si="1"/>
        <v>15.910453312330446</v>
      </c>
      <c r="I39" s="27" t="s">
        <v>244</v>
      </c>
    </row>
    <row r="40" spans="1:9" s="4" customFormat="1" ht="27.75" customHeight="1">
      <c r="A40" s="11" t="s">
        <v>63</v>
      </c>
      <c r="B40" s="11" t="s">
        <v>64</v>
      </c>
      <c r="C40" s="13">
        <v>614.20000000000005</v>
      </c>
      <c r="D40" s="12">
        <v>0</v>
      </c>
      <c r="E40" s="13">
        <v>1568.6</v>
      </c>
      <c r="F40" s="13">
        <v>1845.5</v>
      </c>
      <c r="G40" s="13" t="s">
        <v>273</v>
      </c>
      <c r="H40" s="13">
        <f t="shared" si="1"/>
        <v>117.65268392196863</v>
      </c>
      <c r="I40" s="13" t="s">
        <v>264</v>
      </c>
    </row>
    <row r="41" spans="1:9" s="57" customFormat="1" ht="0.75" customHeight="1">
      <c r="A41" s="54"/>
      <c r="B41" s="54"/>
      <c r="C41" s="55"/>
      <c r="D41" s="56"/>
      <c r="E41" s="55"/>
      <c r="F41" s="55"/>
      <c r="G41" s="55"/>
      <c r="H41" s="55"/>
      <c r="I41" s="55"/>
    </row>
    <row r="42" spans="1:9" s="4" customFormat="1" ht="92.25" customHeight="1">
      <c r="A42" s="11" t="s">
        <v>65</v>
      </c>
      <c r="B42" s="11" t="s">
        <v>66</v>
      </c>
      <c r="C42" s="13">
        <v>4.9000000000000004</v>
      </c>
      <c r="D42" s="12">
        <v>0</v>
      </c>
      <c r="E42" s="13">
        <v>0</v>
      </c>
      <c r="F42" s="13">
        <v>0</v>
      </c>
      <c r="G42" s="13" t="s">
        <v>273</v>
      </c>
      <c r="H42" s="13" t="s">
        <v>273</v>
      </c>
      <c r="I42" s="13">
        <f t="shared" si="2"/>
        <v>0</v>
      </c>
    </row>
    <row r="43" spans="1:9" s="4" customFormat="1" ht="60" customHeight="1">
      <c r="A43" s="11" t="s">
        <v>67</v>
      </c>
      <c r="B43" s="11" t="s">
        <v>68</v>
      </c>
      <c r="C43" s="13">
        <v>-612.20000000000005</v>
      </c>
      <c r="D43" s="12">
        <v>0</v>
      </c>
      <c r="E43" s="13">
        <v>0</v>
      </c>
      <c r="F43" s="13">
        <v>0</v>
      </c>
      <c r="G43" s="13" t="s">
        <v>273</v>
      </c>
      <c r="H43" s="13" t="s">
        <v>273</v>
      </c>
      <c r="I43" s="13" t="s">
        <v>273</v>
      </c>
    </row>
    <row r="44" spans="1:9" s="4" customFormat="1" ht="23.25" customHeight="1">
      <c r="A44" s="11"/>
      <c r="B44" s="19" t="s">
        <v>204</v>
      </c>
      <c r="C44" s="13">
        <f>C9+C34</f>
        <v>448964</v>
      </c>
      <c r="D44" s="13">
        <f t="shared" ref="D44:F44" si="7">D9+D34</f>
        <v>892995.2</v>
      </c>
      <c r="E44" s="13">
        <f t="shared" si="7"/>
        <v>1027617.2</v>
      </c>
      <c r="F44" s="13">
        <f t="shared" si="7"/>
        <v>511731.7</v>
      </c>
      <c r="G44" s="13">
        <f t="shared" si="0"/>
        <v>57.305089657816751</v>
      </c>
      <c r="H44" s="13">
        <f t="shared" si="1"/>
        <v>49.797891666274175</v>
      </c>
      <c r="I44" s="13">
        <f t="shared" si="2"/>
        <v>113.98056414322753</v>
      </c>
    </row>
  </sheetData>
  <mergeCells count="6">
    <mergeCell ref="C6:C7"/>
    <mergeCell ref="B4:G4"/>
    <mergeCell ref="A6:A7"/>
    <mergeCell ref="B6:B7"/>
    <mergeCell ref="D6:F6"/>
    <mergeCell ref="G6:I6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88" orientation="landscape" horizontalDpi="0" verticalDpi="0" r:id="rId1"/>
  <headerFooter>
    <oddFooter>&amp;R
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51"/>
  <sheetViews>
    <sheetView tabSelected="1" view="pageBreakPreview" zoomScaleSheetLayoutView="100" workbookViewId="0">
      <pane ySplit="4" topLeftCell="A5" activePane="bottomLeft" state="frozen"/>
      <selection pane="bottomLeft" activeCell="M3" sqref="M3"/>
    </sheetView>
  </sheetViews>
  <sheetFormatPr defaultRowHeight="15"/>
  <cols>
    <col min="1" max="1" width="7.85546875" style="25" customWidth="1"/>
    <col min="2" max="2" width="70.140625" customWidth="1"/>
    <col min="3" max="6" width="13" customWidth="1"/>
    <col min="7" max="9" width="11.42578125" customWidth="1"/>
  </cols>
  <sheetData>
    <row r="1" spans="1:9" ht="18" customHeight="1">
      <c r="A1" s="21"/>
      <c r="B1" s="17"/>
      <c r="C1" s="17"/>
      <c r="D1" s="17"/>
      <c r="E1" s="17"/>
      <c r="F1" s="17"/>
      <c r="G1" s="64" t="s">
        <v>199</v>
      </c>
      <c r="H1" s="64"/>
      <c r="I1" s="64"/>
    </row>
    <row r="2" spans="1:9">
      <c r="A2" s="65"/>
      <c r="B2" s="66" t="s">
        <v>77</v>
      </c>
      <c r="C2" s="63" t="s">
        <v>201</v>
      </c>
      <c r="D2" s="63" t="s">
        <v>0</v>
      </c>
      <c r="E2" s="63"/>
      <c r="F2" s="63"/>
      <c r="G2" s="63" t="s">
        <v>3</v>
      </c>
      <c r="H2" s="63"/>
      <c r="I2" s="63"/>
    </row>
    <row r="3" spans="1:9" ht="93.75" customHeight="1">
      <c r="A3" s="65"/>
      <c r="B3" s="66"/>
      <c r="C3" s="63"/>
      <c r="D3" s="16" t="s">
        <v>4</v>
      </c>
      <c r="E3" s="16" t="s">
        <v>202</v>
      </c>
      <c r="F3" s="16" t="s">
        <v>200</v>
      </c>
      <c r="G3" s="16" t="s">
        <v>5</v>
      </c>
      <c r="H3" s="16" t="s">
        <v>6</v>
      </c>
      <c r="I3" s="16" t="s">
        <v>73</v>
      </c>
    </row>
    <row r="4" spans="1:9" ht="12.75" customHeight="1">
      <c r="A4" s="39">
        <v>1</v>
      </c>
      <c r="B4" s="40">
        <v>2</v>
      </c>
      <c r="C4" s="40">
        <v>3</v>
      </c>
      <c r="D4" s="40">
        <v>4</v>
      </c>
      <c r="E4" s="40">
        <v>5</v>
      </c>
      <c r="F4" s="40">
        <v>6</v>
      </c>
      <c r="G4" s="40">
        <v>7</v>
      </c>
      <c r="H4" s="40">
        <v>8</v>
      </c>
      <c r="I4" s="40">
        <v>9</v>
      </c>
    </row>
    <row r="5" spans="1:9" s="36" customFormat="1" ht="15.75">
      <c r="A5" s="35" t="s">
        <v>214</v>
      </c>
      <c r="B5" s="45" t="s">
        <v>78</v>
      </c>
      <c r="C5" s="37">
        <f>C6+C8+C11+C14+C16+C19+C20+C21</f>
        <v>24112.2</v>
      </c>
      <c r="D5" s="37">
        <f t="shared" ref="D5:F5" si="0">D6+D8+D11+D14+D16+D19+D20+D21</f>
        <v>56980.7</v>
      </c>
      <c r="E5" s="37">
        <f t="shared" si="0"/>
        <v>59110.3</v>
      </c>
      <c r="F5" s="37">
        <f t="shared" si="0"/>
        <v>25775.8</v>
      </c>
      <c r="G5" s="38">
        <f>F5/D5*100</f>
        <v>45.2360185115311</v>
      </c>
      <c r="H5" s="37">
        <f>F5/E5*100</f>
        <v>43.606275048511002</v>
      </c>
      <c r="I5" s="38">
        <f>F5/C5*100</f>
        <v>106.89941191595955</v>
      </c>
    </row>
    <row r="6" spans="1:9" ht="28.5">
      <c r="A6" s="23" t="s">
        <v>206</v>
      </c>
      <c r="B6" s="46" t="s">
        <v>79</v>
      </c>
      <c r="C6" s="13">
        <f>C7</f>
        <v>787.6</v>
      </c>
      <c r="D6" s="13">
        <f t="shared" ref="D6:F6" si="1">D7</f>
        <v>1705.6</v>
      </c>
      <c r="E6" s="13">
        <f t="shared" si="1"/>
        <v>1705.6</v>
      </c>
      <c r="F6" s="13">
        <f t="shared" si="1"/>
        <v>891.8</v>
      </c>
      <c r="G6" s="26">
        <f t="shared" ref="G6:G14" si="2">F6/D6*100</f>
        <v>52.286585365853654</v>
      </c>
      <c r="H6" s="13">
        <f t="shared" ref="H6:H14" si="3">F6/E6*100</f>
        <v>52.286585365853654</v>
      </c>
      <c r="I6" s="26">
        <f t="shared" ref="I6:I12" si="4">F6/C6*100</f>
        <v>113.2300660233621</v>
      </c>
    </row>
    <row r="7" spans="1:9">
      <c r="A7" s="23"/>
      <c r="B7" s="47" t="s">
        <v>80</v>
      </c>
      <c r="C7" s="27">
        <v>787.6</v>
      </c>
      <c r="D7" s="27">
        <v>1705.6</v>
      </c>
      <c r="E7" s="27">
        <v>1705.6</v>
      </c>
      <c r="F7" s="27">
        <v>891.8</v>
      </c>
      <c r="G7" s="29">
        <f t="shared" si="2"/>
        <v>52.286585365853654</v>
      </c>
      <c r="H7" s="30">
        <f t="shared" si="3"/>
        <v>52.286585365853654</v>
      </c>
      <c r="I7" s="29">
        <f t="shared" si="4"/>
        <v>113.2300660233621</v>
      </c>
    </row>
    <row r="8" spans="1:9" ht="42.75" customHeight="1">
      <c r="A8" s="23" t="s">
        <v>207</v>
      </c>
      <c r="B8" s="46" t="s">
        <v>81</v>
      </c>
      <c r="C8" s="13">
        <f>SUM(C9:C10)</f>
        <v>1467.4</v>
      </c>
      <c r="D8" s="13">
        <f t="shared" ref="D8:F8" si="5">SUM(D9:D10)</f>
        <v>3307.9</v>
      </c>
      <c r="E8" s="13">
        <f t="shared" si="5"/>
        <v>3307.9</v>
      </c>
      <c r="F8" s="13">
        <f t="shared" si="5"/>
        <v>1543.8</v>
      </c>
      <c r="G8" s="26">
        <f t="shared" si="2"/>
        <v>46.670092808126</v>
      </c>
      <c r="H8" s="13">
        <f t="shared" si="3"/>
        <v>46.670092808126</v>
      </c>
      <c r="I8" s="26">
        <f t="shared" si="4"/>
        <v>105.20648766525827</v>
      </c>
    </row>
    <row r="9" spans="1:9" ht="15.75" customHeight="1">
      <c r="A9" s="23"/>
      <c r="B9" s="47" t="s">
        <v>82</v>
      </c>
      <c r="C9" s="27">
        <v>684.3</v>
      </c>
      <c r="D9" s="27">
        <v>1506.4</v>
      </c>
      <c r="E9" s="27">
        <v>1506.4</v>
      </c>
      <c r="F9" s="27">
        <v>793.9</v>
      </c>
      <c r="G9" s="28">
        <f t="shared" si="2"/>
        <v>52.701805629314912</v>
      </c>
      <c r="H9" s="27">
        <f t="shared" si="3"/>
        <v>52.701805629314912</v>
      </c>
      <c r="I9" s="28">
        <f t="shared" si="4"/>
        <v>116.01636709045739</v>
      </c>
    </row>
    <row r="10" spans="1:9" ht="17.25" customHeight="1">
      <c r="A10" s="23"/>
      <c r="B10" s="47" t="s">
        <v>83</v>
      </c>
      <c r="C10" s="27">
        <v>783.1</v>
      </c>
      <c r="D10" s="27">
        <v>1801.5</v>
      </c>
      <c r="E10" s="27">
        <v>1801.5</v>
      </c>
      <c r="F10" s="27">
        <v>749.9</v>
      </c>
      <c r="G10" s="28">
        <f t="shared" si="2"/>
        <v>41.626422425756317</v>
      </c>
      <c r="H10" s="27">
        <f t="shared" si="3"/>
        <v>41.626422425756317</v>
      </c>
      <c r="I10" s="28">
        <f t="shared" si="4"/>
        <v>95.760439279785459</v>
      </c>
    </row>
    <row r="11" spans="1:9" ht="43.5">
      <c r="A11" s="23" t="s">
        <v>208</v>
      </c>
      <c r="B11" s="44" t="s">
        <v>84</v>
      </c>
      <c r="C11" s="13">
        <f>SUM(C12:C13)</f>
        <v>13200.7</v>
      </c>
      <c r="D11" s="13">
        <f t="shared" ref="D11:F11" si="6">SUM(D12:D13)</f>
        <v>28454.6</v>
      </c>
      <c r="E11" s="13">
        <f>SUM(E12:E13)</f>
        <v>28454.6</v>
      </c>
      <c r="F11" s="13">
        <f t="shared" si="6"/>
        <v>13540.9</v>
      </c>
      <c r="G11" s="26">
        <f t="shared" si="2"/>
        <v>47.587736253540733</v>
      </c>
      <c r="H11" s="13">
        <f t="shared" si="3"/>
        <v>47.587736253540733</v>
      </c>
      <c r="I11" s="26">
        <f t="shared" si="4"/>
        <v>102.57713606096645</v>
      </c>
    </row>
    <row r="12" spans="1:9">
      <c r="A12" s="23"/>
      <c r="B12" s="48" t="s">
        <v>85</v>
      </c>
      <c r="C12" s="27">
        <v>13200.7</v>
      </c>
      <c r="D12" s="27">
        <v>28424.6</v>
      </c>
      <c r="E12" s="27">
        <v>28424.6</v>
      </c>
      <c r="F12" s="27">
        <v>13536.5</v>
      </c>
      <c r="G12" s="28">
        <f t="shared" si="2"/>
        <v>47.622481934662233</v>
      </c>
      <c r="H12" s="27">
        <f t="shared" si="3"/>
        <v>47.622481934662233</v>
      </c>
      <c r="I12" s="28">
        <f t="shared" si="4"/>
        <v>102.54380449521616</v>
      </c>
    </row>
    <row r="13" spans="1:9" ht="30">
      <c r="A13" s="23"/>
      <c r="B13" s="48" t="s">
        <v>86</v>
      </c>
      <c r="C13" s="27">
        <v>0</v>
      </c>
      <c r="D13" s="27">
        <v>30</v>
      </c>
      <c r="E13" s="27">
        <v>30</v>
      </c>
      <c r="F13" s="27">
        <v>4.4000000000000004</v>
      </c>
      <c r="G13" s="28">
        <f t="shared" si="2"/>
        <v>14.666666666666666</v>
      </c>
      <c r="H13" s="27">
        <f t="shared" si="3"/>
        <v>14.666666666666666</v>
      </c>
      <c r="I13" s="28" t="s">
        <v>273</v>
      </c>
    </row>
    <row r="14" spans="1:9" ht="26.25">
      <c r="A14" s="23" t="s">
        <v>209</v>
      </c>
      <c r="B14" s="44" t="s">
        <v>87</v>
      </c>
      <c r="C14" s="13">
        <f>C15</f>
        <v>3.3</v>
      </c>
      <c r="D14" s="13">
        <f t="shared" ref="D14:F14" si="7">D15</f>
        <v>25.2</v>
      </c>
      <c r="E14" s="13">
        <f t="shared" si="7"/>
        <v>25.2</v>
      </c>
      <c r="F14" s="42">
        <f t="shared" si="7"/>
        <v>19.100000000000001</v>
      </c>
      <c r="G14" s="26">
        <f t="shared" si="2"/>
        <v>75.793650793650798</v>
      </c>
      <c r="H14" s="13">
        <f t="shared" si="3"/>
        <v>75.793650793650798</v>
      </c>
      <c r="I14" s="50" t="s">
        <v>259</v>
      </c>
    </row>
    <row r="15" spans="1:9" ht="43.5" customHeight="1">
      <c r="A15" s="23"/>
      <c r="B15" s="48" t="s">
        <v>88</v>
      </c>
      <c r="C15" s="27">
        <v>3.3</v>
      </c>
      <c r="D15" s="27">
        <v>25.2</v>
      </c>
      <c r="E15" s="27">
        <v>25.2</v>
      </c>
      <c r="F15" s="27">
        <v>19.100000000000001</v>
      </c>
      <c r="G15" s="28">
        <f t="shared" ref="G15:G26" si="8">F15/D15*100</f>
        <v>75.793650793650798</v>
      </c>
      <c r="H15" s="27">
        <f t="shared" ref="H15:H26" si="9">F15/E15*100</f>
        <v>75.793650793650798</v>
      </c>
      <c r="I15" s="28" t="s">
        <v>259</v>
      </c>
    </row>
    <row r="16" spans="1:9" ht="32.25" customHeight="1">
      <c r="A16" s="23" t="s">
        <v>210</v>
      </c>
      <c r="B16" s="44" t="s">
        <v>89</v>
      </c>
      <c r="C16" s="13">
        <f>SUM(C17:C18)</f>
        <v>3439.5</v>
      </c>
      <c r="D16" s="13">
        <f t="shared" ref="D16:F16" si="10">SUM(D17:D18)</f>
        <v>7575.7000000000007</v>
      </c>
      <c r="E16" s="13">
        <f t="shared" si="10"/>
        <v>7575.7000000000007</v>
      </c>
      <c r="F16" s="13">
        <f t="shared" si="10"/>
        <v>3411.6</v>
      </c>
      <c r="G16" s="26">
        <f t="shared" si="8"/>
        <v>45.033462254313129</v>
      </c>
      <c r="H16" s="13">
        <f t="shared" si="9"/>
        <v>45.033462254313129</v>
      </c>
      <c r="I16" s="26">
        <f t="shared" ref="I16:I26" si="11">F16/C16*100</f>
        <v>99.188835586567819</v>
      </c>
    </row>
    <row r="17" spans="1:9">
      <c r="A17" s="23"/>
      <c r="B17" s="48" t="s">
        <v>90</v>
      </c>
      <c r="C17" s="27">
        <v>2624.1</v>
      </c>
      <c r="D17" s="27">
        <v>6133.6</v>
      </c>
      <c r="E17" s="27">
        <v>6133.6</v>
      </c>
      <c r="F17" s="27">
        <v>2826.7</v>
      </c>
      <c r="G17" s="28">
        <f t="shared" si="8"/>
        <v>46.085496282770308</v>
      </c>
      <c r="H17" s="27">
        <f t="shared" si="9"/>
        <v>46.085496282770308</v>
      </c>
      <c r="I17" s="28">
        <f t="shared" si="11"/>
        <v>107.72074234975801</v>
      </c>
    </row>
    <row r="18" spans="1:9">
      <c r="A18" s="23"/>
      <c r="B18" s="48" t="s">
        <v>91</v>
      </c>
      <c r="C18" s="27">
        <v>815.4</v>
      </c>
      <c r="D18" s="27">
        <v>1442.1</v>
      </c>
      <c r="E18" s="27">
        <v>1442.1</v>
      </c>
      <c r="F18" s="27">
        <v>584.9</v>
      </c>
      <c r="G18" s="28">
        <f t="shared" si="8"/>
        <v>40.558907149296161</v>
      </c>
      <c r="H18" s="27">
        <f t="shared" si="9"/>
        <v>40.558907149296161</v>
      </c>
      <c r="I18" s="28">
        <f t="shared" si="11"/>
        <v>71.73166544027471</v>
      </c>
    </row>
    <row r="19" spans="1:9">
      <c r="A19" s="23" t="s">
        <v>211</v>
      </c>
      <c r="B19" s="44" t="s">
        <v>258</v>
      </c>
      <c r="C19" s="13">
        <v>0</v>
      </c>
      <c r="D19" s="13">
        <v>1000</v>
      </c>
      <c r="E19" s="13">
        <v>2000</v>
      </c>
      <c r="F19" s="13">
        <v>0</v>
      </c>
      <c r="G19" s="26">
        <f t="shared" si="8"/>
        <v>0</v>
      </c>
      <c r="H19" s="13">
        <f t="shared" si="9"/>
        <v>0</v>
      </c>
      <c r="I19" s="26" t="s">
        <v>273</v>
      </c>
    </row>
    <row r="20" spans="1:9">
      <c r="A20" s="23" t="s">
        <v>212</v>
      </c>
      <c r="B20" s="44" t="s">
        <v>92</v>
      </c>
      <c r="C20" s="13">
        <v>0</v>
      </c>
      <c r="D20" s="13">
        <v>100</v>
      </c>
      <c r="E20" s="13">
        <v>61</v>
      </c>
      <c r="F20" s="13">
        <v>0</v>
      </c>
      <c r="G20" s="26">
        <f t="shared" si="8"/>
        <v>0</v>
      </c>
      <c r="H20" s="13">
        <f t="shared" si="9"/>
        <v>0</v>
      </c>
      <c r="I20" s="26" t="s">
        <v>273</v>
      </c>
    </row>
    <row r="21" spans="1:9">
      <c r="A21" s="23" t="s">
        <v>213</v>
      </c>
      <c r="B21" s="44" t="s">
        <v>93</v>
      </c>
      <c r="C21" s="13">
        <f>SUM(C22:C35)</f>
        <v>5213.7</v>
      </c>
      <c r="D21" s="13">
        <f t="shared" ref="D21:F21" si="12">SUM(D22:D35)</f>
        <v>14811.7</v>
      </c>
      <c r="E21" s="13">
        <f t="shared" si="12"/>
        <v>15980.300000000001</v>
      </c>
      <c r="F21" s="13">
        <f t="shared" si="12"/>
        <v>6368.5999999999995</v>
      </c>
      <c r="G21" s="26">
        <f t="shared" si="8"/>
        <v>42.99709013820155</v>
      </c>
      <c r="H21" s="13">
        <f t="shared" si="9"/>
        <v>39.852818783126722</v>
      </c>
      <c r="I21" s="26">
        <f t="shared" si="11"/>
        <v>122.15125534649096</v>
      </c>
    </row>
    <row r="22" spans="1:9" ht="17.25" customHeight="1">
      <c r="A22" s="23"/>
      <c r="B22" s="48" t="s">
        <v>94</v>
      </c>
      <c r="C22" s="27">
        <v>3635.4</v>
      </c>
      <c r="D22" s="27">
        <v>6988.8</v>
      </c>
      <c r="E22" s="27">
        <v>7072.4</v>
      </c>
      <c r="F22" s="27">
        <v>3999.1</v>
      </c>
      <c r="G22" s="28">
        <f t="shared" si="8"/>
        <v>57.221554487179482</v>
      </c>
      <c r="H22" s="27">
        <f t="shared" si="9"/>
        <v>56.545161472767383</v>
      </c>
      <c r="I22" s="28">
        <f t="shared" si="11"/>
        <v>110.00440116630908</v>
      </c>
    </row>
    <row r="23" spans="1:9" ht="30.75" customHeight="1">
      <c r="A23" s="23"/>
      <c r="B23" s="48" t="s">
        <v>95</v>
      </c>
      <c r="C23" s="27">
        <v>487.8</v>
      </c>
      <c r="D23" s="27">
        <v>1584.2</v>
      </c>
      <c r="E23" s="27">
        <v>1584.2</v>
      </c>
      <c r="F23" s="27">
        <v>642.4</v>
      </c>
      <c r="G23" s="28">
        <f t="shared" si="8"/>
        <v>40.550435551066784</v>
      </c>
      <c r="H23" s="27">
        <f t="shared" si="9"/>
        <v>40.550435551066784</v>
      </c>
      <c r="I23" s="28">
        <f t="shared" si="11"/>
        <v>131.69331693316931</v>
      </c>
    </row>
    <row r="24" spans="1:9" ht="30">
      <c r="A24" s="23"/>
      <c r="B24" s="48" t="s">
        <v>96</v>
      </c>
      <c r="C24" s="27">
        <v>634.29999999999995</v>
      </c>
      <c r="D24" s="27">
        <v>2040.1</v>
      </c>
      <c r="E24" s="27">
        <v>2132.5</v>
      </c>
      <c r="F24" s="27">
        <v>588.1</v>
      </c>
      <c r="G24" s="28">
        <f t="shared" si="8"/>
        <v>28.827018283417484</v>
      </c>
      <c r="H24" s="27">
        <f t="shared" si="9"/>
        <v>27.577960140679952</v>
      </c>
      <c r="I24" s="28">
        <f t="shared" si="11"/>
        <v>92.716380261705837</v>
      </c>
    </row>
    <row r="25" spans="1:9" ht="30">
      <c r="A25" s="22"/>
      <c r="B25" s="48" t="s">
        <v>97</v>
      </c>
      <c r="C25" s="27">
        <v>0</v>
      </c>
      <c r="D25" s="27">
        <v>50</v>
      </c>
      <c r="E25" s="27">
        <v>50</v>
      </c>
      <c r="F25" s="27">
        <v>0</v>
      </c>
      <c r="G25" s="28">
        <f t="shared" si="8"/>
        <v>0</v>
      </c>
      <c r="H25" s="27">
        <f t="shared" si="9"/>
        <v>0</v>
      </c>
      <c r="I25" s="28" t="s">
        <v>273</v>
      </c>
    </row>
    <row r="26" spans="1:9" ht="30">
      <c r="A26" s="23"/>
      <c r="B26" s="48" t="s">
        <v>98</v>
      </c>
      <c r="C26" s="27">
        <v>105.9</v>
      </c>
      <c r="D26" s="27">
        <v>359.6</v>
      </c>
      <c r="E26" s="27">
        <v>359.6</v>
      </c>
      <c r="F26" s="27">
        <v>127.9</v>
      </c>
      <c r="G26" s="28">
        <f t="shared" si="8"/>
        <v>35.567296996662954</v>
      </c>
      <c r="H26" s="27">
        <f t="shared" si="9"/>
        <v>35.567296996662954</v>
      </c>
      <c r="I26" s="28">
        <f t="shared" si="11"/>
        <v>120.77431539187913</v>
      </c>
    </row>
    <row r="27" spans="1:9" ht="30">
      <c r="A27" s="23"/>
      <c r="B27" s="48" t="s">
        <v>99</v>
      </c>
      <c r="C27" s="27">
        <v>14.8</v>
      </c>
      <c r="D27" s="27">
        <v>31</v>
      </c>
      <c r="E27" s="27">
        <v>31</v>
      </c>
      <c r="F27" s="27">
        <v>14.2</v>
      </c>
      <c r="G27" s="28">
        <f>F27/D27*100</f>
        <v>45.806451612903224</v>
      </c>
      <c r="H27" s="27">
        <f>F27/E27*100</f>
        <v>45.806451612903224</v>
      </c>
      <c r="I27" s="28">
        <f>F27/C27*100</f>
        <v>95.945945945945937</v>
      </c>
    </row>
    <row r="28" spans="1:9" ht="42.75" customHeight="1">
      <c r="A28" s="23"/>
      <c r="B28" s="48" t="s">
        <v>100</v>
      </c>
      <c r="C28" s="27">
        <v>77.400000000000006</v>
      </c>
      <c r="D28" s="27">
        <v>138</v>
      </c>
      <c r="E28" s="27">
        <v>138</v>
      </c>
      <c r="F28" s="27">
        <v>130</v>
      </c>
      <c r="G28" s="28">
        <f t="shared" ref="G28:G31" si="13">F28/D28*100</f>
        <v>94.20289855072464</v>
      </c>
      <c r="H28" s="27">
        <f t="shared" ref="H28:H33" si="14">F28/E28*100</f>
        <v>94.20289855072464</v>
      </c>
      <c r="I28" s="28">
        <f t="shared" ref="I28:I34" si="15">F28/C28*100</f>
        <v>167.95865633074933</v>
      </c>
    </row>
    <row r="29" spans="1:9" ht="46.5" customHeight="1">
      <c r="A29" s="23"/>
      <c r="B29" s="48" t="s">
        <v>101</v>
      </c>
      <c r="C29" s="27">
        <v>0</v>
      </c>
      <c r="D29" s="27">
        <v>0</v>
      </c>
      <c r="E29" s="27">
        <v>1600</v>
      </c>
      <c r="F29" s="27">
        <v>0</v>
      </c>
      <c r="G29" s="28" t="s">
        <v>273</v>
      </c>
      <c r="H29" s="27">
        <f t="shared" si="14"/>
        <v>0</v>
      </c>
      <c r="I29" s="28" t="s">
        <v>273</v>
      </c>
    </row>
    <row r="30" spans="1:9" ht="30">
      <c r="A30" s="23"/>
      <c r="B30" s="48" t="s">
        <v>102</v>
      </c>
      <c r="C30" s="27">
        <v>0</v>
      </c>
      <c r="D30" s="27">
        <v>5</v>
      </c>
      <c r="E30" s="27">
        <v>5</v>
      </c>
      <c r="F30" s="27">
        <v>0</v>
      </c>
      <c r="G30" s="28">
        <f t="shared" si="13"/>
        <v>0</v>
      </c>
      <c r="H30" s="27">
        <f t="shared" si="14"/>
        <v>0</v>
      </c>
      <c r="I30" s="28" t="s">
        <v>273</v>
      </c>
    </row>
    <row r="31" spans="1:9" ht="30.75" customHeight="1">
      <c r="A31" s="23"/>
      <c r="B31" s="48" t="s">
        <v>103</v>
      </c>
      <c r="C31" s="27">
        <v>0</v>
      </c>
      <c r="D31" s="27">
        <v>3200</v>
      </c>
      <c r="E31" s="27">
        <v>682</v>
      </c>
      <c r="F31" s="27">
        <v>0</v>
      </c>
      <c r="G31" s="28">
        <f t="shared" si="13"/>
        <v>0</v>
      </c>
      <c r="H31" s="27">
        <f t="shared" si="14"/>
        <v>0</v>
      </c>
      <c r="I31" s="28" t="s">
        <v>273</v>
      </c>
    </row>
    <row r="32" spans="1:9" ht="30.75" customHeight="1">
      <c r="A32" s="23"/>
      <c r="B32" s="48" t="s">
        <v>104</v>
      </c>
      <c r="C32" s="27">
        <v>0</v>
      </c>
      <c r="D32" s="27">
        <v>0</v>
      </c>
      <c r="E32" s="27">
        <v>100</v>
      </c>
      <c r="F32" s="27">
        <v>0</v>
      </c>
      <c r="G32" s="28" t="s">
        <v>273</v>
      </c>
      <c r="H32" s="27">
        <f t="shared" si="14"/>
        <v>0</v>
      </c>
      <c r="I32" s="28" t="s">
        <v>273</v>
      </c>
    </row>
    <row r="33" spans="1:9">
      <c r="A33" s="23"/>
      <c r="B33" s="48" t="s">
        <v>250</v>
      </c>
      <c r="C33" s="27">
        <v>0</v>
      </c>
      <c r="D33" s="27">
        <v>0</v>
      </c>
      <c r="E33" s="27">
        <v>728.4</v>
      </c>
      <c r="F33" s="27">
        <v>0</v>
      </c>
      <c r="G33" s="28" t="s">
        <v>273</v>
      </c>
      <c r="H33" s="27">
        <f t="shared" si="14"/>
        <v>0</v>
      </c>
      <c r="I33" s="28" t="s">
        <v>273</v>
      </c>
    </row>
    <row r="34" spans="1:9">
      <c r="A34" s="23"/>
      <c r="B34" s="48" t="s">
        <v>254</v>
      </c>
      <c r="C34" s="27">
        <v>15.8</v>
      </c>
      <c r="D34" s="27">
        <v>0</v>
      </c>
      <c r="E34" s="27">
        <v>0</v>
      </c>
      <c r="F34" s="27">
        <v>0</v>
      </c>
      <c r="G34" s="28" t="s">
        <v>273</v>
      </c>
      <c r="H34" s="27" t="s">
        <v>273</v>
      </c>
      <c r="I34" s="28">
        <f t="shared" si="15"/>
        <v>0</v>
      </c>
    </row>
    <row r="35" spans="1:9" ht="27" customHeight="1">
      <c r="A35" s="23"/>
      <c r="B35" s="48" t="s">
        <v>105</v>
      </c>
      <c r="C35" s="27">
        <v>242.3</v>
      </c>
      <c r="D35" s="27">
        <v>415</v>
      </c>
      <c r="E35" s="27">
        <v>1497.2</v>
      </c>
      <c r="F35" s="27">
        <v>866.9</v>
      </c>
      <c r="G35" s="51" t="s">
        <v>260</v>
      </c>
      <c r="H35" s="43">
        <f t="shared" ref="H35:H48" si="16">F35/E35*100</f>
        <v>57.901415976489446</v>
      </c>
      <c r="I35" s="51" t="s">
        <v>272</v>
      </c>
    </row>
    <row r="36" spans="1:9" s="36" customFormat="1" ht="15" customHeight="1">
      <c r="A36" s="35" t="s">
        <v>215</v>
      </c>
      <c r="B36" s="53" t="s">
        <v>106</v>
      </c>
      <c r="C36" s="37">
        <f>C37+C39+C41+C47</f>
        <v>27132.999999999996</v>
      </c>
      <c r="D36" s="37">
        <f t="shared" ref="D36:F36" si="17">D37+D39+D41+D47</f>
        <v>108699.90000000001</v>
      </c>
      <c r="E36" s="37">
        <f t="shared" si="17"/>
        <v>124884.3</v>
      </c>
      <c r="F36" s="37">
        <f t="shared" si="17"/>
        <v>16521.599999999999</v>
      </c>
      <c r="G36" s="38">
        <f t="shared" ref="G36:G48" si="18">F36/D36*100</f>
        <v>15.199278012215281</v>
      </c>
      <c r="H36" s="37">
        <f t="shared" si="16"/>
        <v>13.229525248570075</v>
      </c>
      <c r="I36" s="38">
        <f t="shared" ref="I36:I49" si="19">F36/C36*100</f>
        <v>60.891165739136845</v>
      </c>
    </row>
    <row r="37" spans="1:9" ht="15.75" customHeight="1">
      <c r="A37" s="23" t="s">
        <v>216</v>
      </c>
      <c r="B37" s="44" t="s">
        <v>107</v>
      </c>
      <c r="C37" s="13">
        <f>C38</f>
        <v>0</v>
      </c>
      <c r="D37" s="13">
        <f t="shared" ref="D37:F37" si="20">D38</f>
        <v>150</v>
      </c>
      <c r="E37" s="13">
        <f t="shared" si="20"/>
        <v>150</v>
      </c>
      <c r="F37" s="13">
        <f t="shared" si="20"/>
        <v>31.8</v>
      </c>
      <c r="G37" s="26">
        <f t="shared" si="18"/>
        <v>21.2</v>
      </c>
      <c r="H37" s="13">
        <f t="shared" si="16"/>
        <v>21.2</v>
      </c>
      <c r="I37" s="26" t="s">
        <v>273</v>
      </c>
    </row>
    <row r="38" spans="1:9" ht="32.25" customHeight="1">
      <c r="A38" s="23"/>
      <c r="B38" s="48" t="s">
        <v>108</v>
      </c>
      <c r="C38" s="27">
        <v>0</v>
      </c>
      <c r="D38" s="27">
        <v>150</v>
      </c>
      <c r="E38" s="27">
        <v>150</v>
      </c>
      <c r="F38" s="27">
        <v>31.8</v>
      </c>
      <c r="G38" s="28">
        <f t="shared" si="18"/>
        <v>21.2</v>
      </c>
      <c r="H38" s="27">
        <f t="shared" si="16"/>
        <v>21.2</v>
      </c>
      <c r="I38" s="28" t="s">
        <v>273</v>
      </c>
    </row>
    <row r="39" spans="1:9" ht="15.75" customHeight="1">
      <c r="A39" s="23" t="s">
        <v>217</v>
      </c>
      <c r="B39" s="44" t="s">
        <v>109</v>
      </c>
      <c r="C39" s="13">
        <f>C40</f>
        <v>29.1</v>
      </c>
      <c r="D39" s="13">
        <f t="shared" ref="D39:F39" si="21">D40</f>
        <v>220</v>
      </c>
      <c r="E39" s="13">
        <f t="shared" si="21"/>
        <v>220</v>
      </c>
      <c r="F39" s="13">
        <f t="shared" si="21"/>
        <v>58.1</v>
      </c>
      <c r="G39" s="26">
        <f t="shared" si="18"/>
        <v>26.40909090909091</v>
      </c>
      <c r="H39" s="13">
        <f t="shared" si="16"/>
        <v>26.40909090909091</v>
      </c>
      <c r="I39" s="50" t="s">
        <v>260</v>
      </c>
    </row>
    <row r="40" spans="1:9" ht="56.25" customHeight="1">
      <c r="A40" s="23"/>
      <c r="B40" s="48" t="s">
        <v>110</v>
      </c>
      <c r="C40" s="27">
        <v>29.1</v>
      </c>
      <c r="D40" s="27">
        <v>220</v>
      </c>
      <c r="E40" s="27">
        <v>220</v>
      </c>
      <c r="F40" s="27">
        <v>58.1</v>
      </c>
      <c r="G40" s="28">
        <f t="shared" si="18"/>
        <v>26.40909090909091</v>
      </c>
      <c r="H40" s="27">
        <f t="shared" si="16"/>
        <v>26.40909090909091</v>
      </c>
      <c r="I40" s="51" t="s">
        <v>268</v>
      </c>
    </row>
    <row r="41" spans="1:9">
      <c r="A41" s="23" t="s">
        <v>218</v>
      </c>
      <c r="B41" s="44" t="s">
        <v>111</v>
      </c>
      <c r="C41" s="13">
        <f>SUM(C42:C46)</f>
        <v>26026.6</v>
      </c>
      <c r="D41" s="13">
        <f t="shared" ref="D41:F41" si="22">SUM(D42:D46)</f>
        <v>107929.90000000001</v>
      </c>
      <c r="E41" s="13">
        <f t="shared" si="22"/>
        <v>124114.3</v>
      </c>
      <c r="F41" s="13">
        <f t="shared" si="22"/>
        <v>16257.7</v>
      </c>
      <c r="G41" s="26">
        <f t="shared" si="18"/>
        <v>15.063203060505012</v>
      </c>
      <c r="H41" s="13">
        <f t="shared" si="16"/>
        <v>13.098974090817899</v>
      </c>
      <c r="I41" s="26">
        <f t="shared" si="19"/>
        <v>62.465708160113124</v>
      </c>
    </row>
    <row r="42" spans="1:9" ht="45" customHeight="1">
      <c r="A42" s="23"/>
      <c r="B42" s="48" t="s">
        <v>112</v>
      </c>
      <c r="C42" s="27">
        <v>25937</v>
      </c>
      <c r="D42" s="27">
        <v>92921.600000000006</v>
      </c>
      <c r="E42" s="27">
        <v>106321.60000000001</v>
      </c>
      <c r="F42" s="27">
        <v>15661.6</v>
      </c>
      <c r="G42" s="28">
        <f t="shared" si="18"/>
        <v>16.854638749225153</v>
      </c>
      <c r="H42" s="27">
        <f t="shared" si="16"/>
        <v>14.730402853230199</v>
      </c>
      <c r="I42" s="28">
        <f t="shared" si="19"/>
        <v>60.383236303350429</v>
      </c>
    </row>
    <row r="43" spans="1:9" ht="30">
      <c r="A43" s="23"/>
      <c r="B43" s="48" t="s">
        <v>113</v>
      </c>
      <c r="C43" s="27">
        <v>89.6</v>
      </c>
      <c r="D43" s="27">
        <v>14248.3</v>
      </c>
      <c r="E43" s="27">
        <v>16762.7</v>
      </c>
      <c r="F43" s="27">
        <v>106.1</v>
      </c>
      <c r="G43" s="28">
        <f t="shared" si="18"/>
        <v>0.74465023897587779</v>
      </c>
      <c r="H43" s="27">
        <f t="shared" si="16"/>
        <v>0.63295292524473978</v>
      </c>
      <c r="I43" s="28">
        <f t="shared" si="19"/>
        <v>118.41517857142858</v>
      </c>
    </row>
    <row r="44" spans="1:9" ht="45" customHeight="1">
      <c r="A44" s="23"/>
      <c r="B44" s="48" t="s">
        <v>114</v>
      </c>
      <c r="C44" s="27">
        <v>0</v>
      </c>
      <c r="D44" s="27">
        <v>40</v>
      </c>
      <c r="E44" s="27">
        <v>40</v>
      </c>
      <c r="F44" s="27">
        <v>20</v>
      </c>
      <c r="G44" s="28">
        <f t="shared" si="18"/>
        <v>50</v>
      </c>
      <c r="H44" s="27">
        <f t="shared" si="16"/>
        <v>50</v>
      </c>
      <c r="I44" s="28" t="s">
        <v>273</v>
      </c>
    </row>
    <row r="45" spans="1:9" ht="45.75" customHeight="1">
      <c r="A45" s="22"/>
      <c r="B45" s="48" t="s">
        <v>115</v>
      </c>
      <c r="C45" s="27">
        <v>0</v>
      </c>
      <c r="D45" s="27">
        <v>720</v>
      </c>
      <c r="E45" s="27">
        <v>720</v>
      </c>
      <c r="F45" s="27">
        <v>360</v>
      </c>
      <c r="G45" s="28">
        <f t="shared" si="18"/>
        <v>50</v>
      </c>
      <c r="H45" s="27">
        <f t="shared" si="16"/>
        <v>50</v>
      </c>
      <c r="I45" s="28" t="s">
        <v>273</v>
      </c>
    </row>
    <row r="46" spans="1:9" ht="30.75" customHeight="1">
      <c r="A46" s="22"/>
      <c r="B46" s="48" t="s">
        <v>103</v>
      </c>
      <c r="C46" s="27">
        <v>0</v>
      </c>
      <c r="D46" s="27">
        <v>0</v>
      </c>
      <c r="E46" s="27">
        <v>270</v>
      </c>
      <c r="F46" s="27">
        <v>110</v>
      </c>
      <c r="G46" s="28" t="s">
        <v>273</v>
      </c>
      <c r="H46" s="27">
        <f t="shared" si="16"/>
        <v>40.74074074074074</v>
      </c>
      <c r="I46" s="28" t="s">
        <v>273</v>
      </c>
    </row>
    <row r="47" spans="1:9" ht="15" customHeight="1">
      <c r="A47" s="23" t="s">
        <v>219</v>
      </c>
      <c r="B47" s="44" t="s">
        <v>116</v>
      </c>
      <c r="C47" s="13">
        <f>SUM(C48:C50)</f>
        <v>1077.3</v>
      </c>
      <c r="D47" s="13">
        <f t="shared" ref="D47:F47" si="23">SUM(D48:D50)</f>
        <v>400</v>
      </c>
      <c r="E47" s="13">
        <f t="shared" si="23"/>
        <v>400</v>
      </c>
      <c r="F47" s="13">
        <f t="shared" si="23"/>
        <v>174</v>
      </c>
      <c r="G47" s="26">
        <f t="shared" si="18"/>
        <v>43.5</v>
      </c>
      <c r="H47" s="13">
        <f t="shared" si="16"/>
        <v>43.5</v>
      </c>
      <c r="I47" s="26">
        <f t="shared" si="19"/>
        <v>16.151489835700364</v>
      </c>
    </row>
    <row r="48" spans="1:9" ht="15" customHeight="1">
      <c r="A48" s="23"/>
      <c r="B48" s="48" t="s">
        <v>117</v>
      </c>
      <c r="C48" s="27">
        <v>76.3</v>
      </c>
      <c r="D48" s="27">
        <v>350</v>
      </c>
      <c r="E48" s="27">
        <v>350</v>
      </c>
      <c r="F48" s="27">
        <v>154</v>
      </c>
      <c r="G48" s="28">
        <f t="shared" si="18"/>
        <v>44</v>
      </c>
      <c r="H48" s="27">
        <f t="shared" si="16"/>
        <v>44</v>
      </c>
      <c r="I48" s="28">
        <f t="shared" si="19"/>
        <v>201.83486238532109</v>
      </c>
    </row>
    <row r="49" spans="1:9" ht="31.5" customHeight="1">
      <c r="A49" s="23"/>
      <c r="B49" s="48" t="s">
        <v>255</v>
      </c>
      <c r="C49" s="27">
        <v>1001</v>
      </c>
      <c r="D49" s="27">
        <v>0</v>
      </c>
      <c r="E49" s="27">
        <v>0</v>
      </c>
      <c r="F49" s="27">
        <v>0</v>
      </c>
      <c r="G49" s="28" t="s">
        <v>273</v>
      </c>
      <c r="H49" s="27" t="s">
        <v>273</v>
      </c>
      <c r="I49" s="28">
        <f t="shared" si="19"/>
        <v>0</v>
      </c>
    </row>
    <row r="50" spans="1:9" ht="30">
      <c r="A50" s="23"/>
      <c r="B50" s="48" t="s">
        <v>118</v>
      </c>
      <c r="C50" s="27">
        <v>0</v>
      </c>
      <c r="D50" s="27">
        <v>50</v>
      </c>
      <c r="E50" s="27">
        <v>50</v>
      </c>
      <c r="F50" s="27">
        <v>20</v>
      </c>
      <c r="G50" s="28">
        <f t="shared" ref="G50:G112" si="24">F50/D50*100</f>
        <v>40</v>
      </c>
      <c r="H50" s="27">
        <f t="shared" ref="H50:H115" si="25">F50/E50*100</f>
        <v>40</v>
      </c>
      <c r="I50" s="28" t="s">
        <v>273</v>
      </c>
    </row>
    <row r="51" spans="1:9" s="36" customFormat="1" ht="15.75">
      <c r="A51" s="35" t="s">
        <v>220</v>
      </c>
      <c r="B51" s="53" t="s">
        <v>119</v>
      </c>
      <c r="C51" s="37">
        <f>C52+C56+C62+C69</f>
        <v>17050.8</v>
      </c>
      <c r="D51" s="37">
        <f t="shared" ref="D51:F51" si="26">D52+D56+D62+D69</f>
        <v>63438.7</v>
      </c>
      <c r="E51" s="37">
        <f t="shared" si="26"/>
        <v>133737</v>
      </c>
      <c r="F51" s="37">
        <f t="shared" si="26"/>
        <v>23005.7</v>
      </c>
      <c r="G51" s="38">
        <f t="shared" si="24"/>
        <v>36.264456869387303</v>
      </c>
      <c r="H51" s="37">
        <f t="shared" si="25"/>
        <v>17.202195353567078</v>
      </c>
      <c r="I51" s="38">
        <f t="shared" ref="I51:I112" si="27">F51/C51*100</f>
        <v>134.92446102235672</v>
      </c>
    </row>
    <row r="52" spans="1:9">
      <c r="A52" s="23" t="s">
        <v>221</v>
      </c>
      <c r="B52" s="44" t="s">
        <v>120</v>
      </c>
      <c r="C52" s="13">
        <f>SUM(C53:C55)</f>
        <v>353.1</v>
      </c>
      <c r="D52" s="13">
        <f t="shared" ref="D52:F52" si="28">SUM(D53:D55)</f>
        <v>12424.8</v>
      </c>
      <c r="E52" s="13">
        <f t="shared" si="28"/>
        <v>12038.7</v>
      </c>
      <c r="F52" s="13">
        <f t="shared" si="28"/>
        <v>3189.7000000000003</v>
      </c>
      <c r="G52" s="26">
        <f t="shared" si="24"/>
        <v>25.672043010752692</v>
      </c>
      <c r="H52" s="13">
        <f t="shared" si="25"/>
        <v>26.495385714404378</v>
      </c>
      <c r="I52" s="50" t="s">
        <v>261</v>
      </c>
    </row>
    <row r="53" spans="1:9" ht="41.25" customHeight="1">
      <c r="A53" s="23"/>
      <c r="B53" s="48" t="s">
        <v>121</v>
      </c>
      <c r="C53" s="27">
        <v>0</v>
      </c>
      <c r="D53" s="27">
        <v>10524.8</v>
      </c>
      <c r="E53" s="27">
        <v>9998.7000000000007</v>
      </c>
      <c r="F53" s="27">
        <v>2386.8000000000002</v>
      </c>
      <c r="G53" s="28">
        <f t="shared" si="24"/>
        <v>22.677865612648223</v>
      </c>
      <c r="H53" s="27">
        <f t="shared" si="25"/>
        <v>23.871103243421647</v>
      </c>
      <c r="I53" s="28" t="s">
        <v>273</v>
      </c>
    </row>
    <row r="54" spans="1:9" ht="28.5" customHeight="1">
      <c r="A54" s="23"/>
      <c r="B54" s="48" t="s">
        <v>122</v>
      </c>
      <c r="C54" s="27">
        <v>353.1</v>
      </c>
      <c r="D54" s="27">
        <v>1900</v>
      </c>
      <c r="E54" s="27">
        <v>1900</v>
      </c>
      <c r="F54" s="27">
        <v>662.9</v>
      </c>
      <c r="G54" s="28">
        <f t="shared" si="24"/>
        <v>34.889473684210529</v>
      </c>
      <c r="H54" s="27">
        <f t="shared" si="25"/>
        <v>34.889473684210529</v>
      </c>
      <c r="I54" s="28">
        <f t="shared" si="27"/>
        <v>187.7371849334466</v>
      </c>
    </row>
    <row r="55" spans="1:9" ht="30">
      <c r="A55" s="23"/>
      <c r="B55" s="48" t="s">
        <v>123</v>
      </c>
      <c r="C55" s="27">
        <v>0</v>
      </c>
      <c r="D55" s="27">
        <v>0</v>
      </c>
      <c r="E55" s="27">
        <v>140</v>
      </c>
      <c r="F55" s="27">
        <v>140</v>
      </c>
      <c r="G55" s="28" t="s">
        <v>273</v>
      </c>
      <c r="H55" s="27">
        <f t="shared" si="25"/>
        <v>100</v>
      </c>
      <c r="I55" s="28" t="s">
        <v>273</v>
      </c>
    </row>
    <row r="56" spans="1:9">
      <c r="A56" s="23" t="s">
        <v>222</v>
      </c>
      <c r="B56" s="44" t="s">
        <v>124</v>
      </c>
      <c r="C56" s="13">
        <f>SUM(C57:C61)</f>
        <v>1263.5999999999999</v>
      </c>
      <c r="D56" s="13">
        <f t="shared" ref="D56:F56" si="29">SUM(D57:D61)</f>
        <v>2200</v>
      </c>
      <c r="E56" s="13">
        <f t="shared" si="29"/>
        <v>3389</v>
      </c>
      <c r="F56" s="13">
        <f t="shared" si="29"/>
        <v>1000.7</v>
      </c>
      <c r="G56" s="26">
        <f t="shared" si="24"/>
        <v>45.486363636363635</v>
      </c>
      <c r="H56" s="13">
        <f t="shared" si="25"/>
        <v>29.527884331661259</v>
      </c>
      <c r="I56" s="26">
        <f t="shared" si="27"/>
        <v>79.194365305476424</v>
      </c>
    </row>
    <row r="57" spans="1:9" ht="30">
      <c r="A57" s="23"/>
      <c r="B57" s="48" t="s">
        <v>125</v>
      </c>
      <c r="C57" s="27">
        <v>455.2</v>
      </c>
      <c r="D57" s="27">
        <v>750</v>
      </c>
      <c r="E57" s="27">
        <v>750</v>
      </c>
      <c r="F57" s="27">
        <v>489.6</v>
      </c>
      <c r="G57" s="28">
        <f t="shared" si="24"/>
        <v>65.28</v>
      </c>
      <c r="H57" s="27">
        <f t="shared" si="25"/>
        <v>65.28</v>
      </c>
      <c r="I57" s="28">
        <f t="shared" si="27"/>
        <v>107.55711775043937</v>
      </c>
    </row>
    <row r="58" spans="1:9" ht="88.5" customHeight="1">
      <c r="A58" s="23"/>
      <c r="B58" s="48" t="s">
        <v>126</v>
      </c>
      <c r="C58" s="27">
        <v>0</v>
      </c>
      <c r="D58" s="27">
        <v>0</v>
      </c>
      <c r="E58" s="27">
        <v>1000</v>
      </c>
      <c r="F58" s="27">
        <v>0</v>
      </c>
      <c r="G58" s="28" t="s">
        <v>273</v>
      </c>
      <c r="H58" s="27">
        <f t="shared" si="25"/>
        <v>0</v>
      </c>
      <c r="I58" s="28" t="s">
        <v>273</v>
      </c>
    </row>
    <row r="59" spans="1:9" ht="33.75" customHeight="1">
      <c r="A59" s="23"/>
      <c r="B59" s="48" t="s">
        <v>256</v>
      </c>
      <c r="C59" s="27">
        <v>808.4</v>
      </c>
      <c r="D59" s="27">
        <v>0</v>
      </c>
      <c r="E59" s="27">
        <v>0</v>
      </c>
      <c r="F59" s="27">
        <v>0</v>
      </c>
      <c r="G59" s="28" t="s">
        <v>273</v>
      </c>
      <c r="H59" s="27" t="s">
        <v>273</v>
      </c>
      <c r="I59" s="28">
        <f t="shared" si="27"/>
        <v>0</v>
      </c>
    </row>
    <row r="60" spans="1:9" ht="45.75" customHeight="1">
      <c r="A60" s="23"/>
      <c r="B60" s="48" t="s">
        <v>101</v>
      </c>
      <c r="C60" s="27">
        <v>0</v>
      </c>
      <c r="D60" s="27">
        <v>1300</v>
      </c>
      <c r="E60" s="27">
        <v>1489</v>
      </c>
      <c r="F60" s="27">
        <v>511.1</v>
      </c>
      <c r="G60" s="28">
        <f t="shared" si="24"/>
        <v>39.315384615384616</v>
      </c>
      <c r="H60" s="27">
        <f t="shared" si="25"/>
        <v>34.325050369375418</v>
      </c>
      <c r="I60" s="28" t="s">
        <v>273</v>
      </c>
    </row>
    <row r="61" spans="1:9" ht="42.75" customHeight="1">
      <c r="A61" s="23"/>
      <c r="B61" s="48" t="s">
        <v>127</v>
      </c>
      <c r="C61" s="27">
        <v>0</v>
      </c>
      <c r="D61" s="27">
        <v>150</v>
      </c>
      <c r="E61" s="27">
        <v>150</v>
      </c>
      <c r="F61" s="27">
        <v>0</v>
      </c>
      <c r="G61" s="28">
        <f t="shared" si="24"/>
        <v>0</v>
      </c>
      <c r="H61" s="27">
        <f t="shared" si="25"/>
        <v>0</v>
      </c>
      <c r="I61" s="28" t="s">
        <v>273</v>
      </c>
    </row>
    <row r="62" spans="1:9">
      <c r="A62" s="23" t="s">
        <v>223</v>
      </c>
      <c r="B62" s="44" t="s">
        <v>128</v>
      </c>
      <c r="C62" s="13">
        <f>SUM(C63:C68)</f>
        <v>12496.8</v>
      </c>
      <c r="D62" s="13">
        <f t="shared" ref="D62:F62" si="30">SUM(D63:D68)</f>
        <v>42944.9</v>
      </c>
      <c r="E62" s="13">
        <f t="shared" si="30"/>
        <v>42405.3</v>
      </c>
      <c r="F62" s="13">
        <f t="shared" si="30"/>
        <v>14194.1</v>
      </c>
      <c r="G62" s="26">
        <f t="shared" si="24"/>
        <v>33.051887418529326</v>
      </c>
      <c r="H62" s="13">
        <f t="shared" si="25"/>
        <v>33.472466885035594</v>
      </c>
      <c r="I62" s="26">
        <f t="shared" si="27"/>
        <v>113.5818769605019</v>
      </c>
    </row>
    <row r="63" spans="1:9" ht="30">
      <c r="A63" s="23"/>
      <c r="B63" s="48" t="s">
        <v>129</v>
      </c>
      <c r="C63" s="27">
        <v>1745.6</v>
      </c>
      <c r="D63" s="27">
        <v>9463</v>
      </c>
      <c r="E63" s="27">
        <v>9463</v>
      </c>
      <c r="F63" s="27">
        <v>6238.5</v>
      </c>
      <c r="G63" s="28">
        <f t="shared" si="24"/>
        <v>65.925182288914712</v>
      </c>
      <c r="H63" s="27">
        <f t="shared" si="25"/>
        <v>65.925182288914712</v>
      </c>
      <c r="I63" s="51" t="s">
        <v>262</v>
      </c>
    </row>
    <row r="64" spans="1:9" ht="45.75" customHeight="1">
      <c r="A64" s="23"/>
      <c r="B64" s="48" t="s">
        <v>115</v>
      </c>
      <c r="C64" s="27">
        <v>6572.8</v>
      </c>
      <c r="D64" s="27">
        <v>14450</v>
      </c>
      <c r="E64" s="27">
        <v>15191</v>
      </c>
      <c r="F64" s="27">
        <v>7220.7</v>
      </c>
      <c r="G64" s="28">
        <f t="shared" si="24"/>
        <v>49.970242214532874</v>
      </c>
      <c r="H64" s="27">
        <f t="shared" si="25"/>
        <v>47.532749654400632</v>
      </c>
      <c r="I64" s="28">
        <f t="shared" si="27"/>
        <v>109.85729065238559</v>
      </c>
    </row>
    <row r="65" spans="1:9" ht="30">
      <c r="A65" s="23"/>
      <c r="B65" s="48" t="s">
        <v>113</v>
      </c>
      <c r="C65" s="27">
        <v>4178.3999999999996</v>
      </c>
      <c r="D65" s="27">
        <v>19031.900000000001</v>
      </c>
      <c r="E65" s="27">
        <v>17031</v>
      </c>
      <c r="F65" s="27">
        <v>19.5</v>
      </c>
      <c r="G65" s="28">
        <f t="shared" si="24"/>
        <v>0.10245955474755541</v>
      </c>
      <c r="H65" s="27">
        <f t="shared" si="25"/>
        <v>0.11449709353531796</v>
      </c>
      <c r="I65" s="28">
        <f t="shared" si="27"/>
        <v>0.46668581275129239</v>
      </c>
    </row>
    <row r="66" spans="1:9" ht="33.75" customHeight="1">
      <c r="A66" s="23"/>
      <c r="B66" s="48" t="s">
        <v>103</v>
      </c>
      <c r="C66" s="27">
        <v>0</v>
      </c>
      <c r="D66" s="27">
        <v>0</v>
      </c>
      <c r="E66" s="27">
        <v>90</v>
      </c>
      <c r="F66" s="27">
        <v>90</v>
      </c>
      <c r="G66" s="28" t="s">
        <v>273</v>
      </c>
      <c r="H66" s="27">
        <f t="shared" si="25"/>
        <v>100</v>
      </c>
      <c r="I66" s="28" t="s">
        <v>273</v>
      </c>
    </row>
    <row r="67" spans="1:9" ht="30" customHeight="1">
      <c r="A67" s="23"/>
      <c r="B67" s="48" t="s">
        <v>253</v>
      </c>
      <c r="C67" s="27">
        <v>0</v>
      </c>
      <c r="D67" s="27">
        <v>0</v>
      </c>
      <c r="E67" s="27">
        <v>421</v>
      </c>
      <c r="F67" s="27">
        <v>416.1</v>
      </c>
      <c r="G67" s="28" t="s">
        <v>273</v>
      </c>
      <c r="H67" s="27">
        <f t="shared" si="25"/>
        <v>98.836104513064143</v>
      </c>
      <c r="I67" s="28" t="s">
        <v>273</v>
      </c>
    </row>
    <row r="68" spans="1:9" ht="60" customHeight="1">
      <c r="A68" s="23"/>
      <c r="B68" s="48" t="s">
        <v>130</v>
      </c>
      <c r="C68" s="27">
        <v>0</v>
      </c>
      <c r="D68" s="27">
        <v>0</v>
      </c>
      <c r="E68" s="27">
        <v>209.3</v>
      </c>
      <c r="F68" s="27">
        <v>209.3</v>
      </c>
      <c r="G68" s="28" t="s">
        <v>273</v>
      </c>
      <c r="H68" s="27">
        <f t="shared" si="25"/>
        <v>100</v>
      </c>
      <c r="I68" s="28" t="s">
        <v>273</v>
      </c>
    </row>
    <row r="69" spans="1:9">
      <c r="A69" s="23" t="s">
        <v>252</v>
      </c>
      <c r="B69" s="44" t="s">
        <v>131</v>
      </c>
      <c r="C69" s="13">
        <f>SUM(C70:C71)</f>
        <v>2937.3</v>
      </c>
      <c r="D69" s="13">
        <f t="shared" ref="D69:F69" si="31">SUM(D70:D71)</f>
        <v>5869</v>
      </c>
      <c r="E69" s="13">
        <f t="shared" si="31"/>
        <v>75904</v>
      </c>
      <c r="F69" s="13">
        <f t="shared" si="31"/>
        <v>4621.2</v>
      </c>
      <c r="G69" s="26">
        <f t="shared" si="24"/>
        <v>78.739137842903389</v>
      </c>
      <c r="H69" s="13">
        <f t="shared" si="25"/>
        <v>6.0882166947723437</v>
      </c>
      <c r="I69" s="26">
        <f t="shared" si="27"/>
        <v>157.32815851292003</v>
      </c>
    </row>
    <row r="70" spans="1:9" ht="31.5" customHeight="1">
      <c r="A70" s="23"/>
      <c r="B70" s="48" t="s">
        <v>132</v>
      </c>
      <c r="C70" s="27">
        <v>2937.3</v>
      </c>
      <c r="D70" s="27">
        <v>5869</v>
      </c>
      <c r="E70" s="27">
        <v>5904</v>
      </c>
      <c r="F70" s="27">
        <v>2696</v>
      </c>
      <c r="G70" s="28">
        <f t="shared" si="24"/>
        <v>45.936275345033224</v>
      </c>
      <c r="H70" s="27">
        <f t="shared" si="25"/>
        <v>45.663956639566393</v>
      </c>
      <c r="I70" s="28">
        <f t="shared" si="27"/>
        <v>91.78497259387872</v>
      </c>
    </row>
    <row r="71" spans="1:9" ht="30">
      <c r="A71" s="23"/>
      <c r="B71" s="48" t="s">
        <v>113</v>
      </c>
      <c r="C71" s="27">
        <v>0</v>
      </c>
      <c r="D71" s="27">
        <v>0</v>
      </c>
      <c r="E71" s="27">
        <v>70000</v>
      </c>
      <c r="F71" s="27">
        <v>1925.2</v>
      </c>
      <c r="G71" s="28" t="s">
        <v>273</v>
      </c>
      <c r="H71" s="27">
        <f t="shared" si="25"/>
        <v>2.7502857142857144</v>
      </c>
      <c r="I71" s="28" t="s">
        <v>273</v>
      </c>
    </row>
    <row r="72" spans="1:9" ht="15.75">
      <c r="A72" s="35" t="s">
        <v>224</v>
      </c>
      <c r="B72" s="53" t="s">
        <v>133</v>
      </c>
      <c r="C72" s="37">
        <f>C73+C78+C89+C96+C99</f>
        <v>328054.2</v>
      </c>
      <c r="D72" s="37">
        <f t="shared" ref="D72:F72" si="32">D73+D78+D89+D96+D99</f>
        <v>583230.9</v>
      </c>
      <c r="E72" s="37">
        <f t="shared" si="32"/>
        <v>616360.20000000007</v>
      </c>
      <c r="F72" s="37">
        <f t="shared" si="32"/>
        <v>349215.10000000003</v>
      </c>
      <c r="G72" s="38">
        <f t="shared" si="24"/>
        <v>59.875959932849931</v>
      </c>
      <c r="H72" s="37">
        <f t="shared" si="25"/>
        <v>56.65763298798332</v>
      </c>
      <c r="I72" s="38">
        <f t="shared" si="27"/>
        <v>106.4504280085425</v>
      </c>
    </row>
    <row r="73" spans="1:9">
      <c r="A73" s="23" t="s">
        <v>225</v>
      </c>
      <c r="B73" s="44" t="s">
        <v>134</v>
      </c>
      <c r="C73" s="13">
        <f>SUM(C74:C77)</f>
        <v>129597.7</v>
      </c>
      <c r="D73" s="13">
        <f t="shared" ref="D73:F73" si="33">SUM(D74:D77)</f>
        <v>223640</v>
      </c>
      <c r="E73" s="13">
        <f t="shared" si="33"/>
        <v>244086.39999999999</v>
      </c>
      <c r="F73" s="13">
        <f t="shared" si="33"/>
        <v>124151.8</v>
      </c>
      <c r="G73" s="26">
        <f t="shared" si="24"/>
        <v>55.514129851547132</v>
      </c>
      <c r="H73" s="13">
        <f t="shared" si="25"/>
        <v>50.863874431348897</v>
      </c>
      <c r="I73" s="26">
        <f t="shared" si="27"/>
        <v>95.797842091333422</v>
      </c>
    </row>
    <row r="74" spans="1:9" ht="42.75" customHeight="1">
      <c r="A74" s="23"/>
      <c r="B74" s="48" t="s">
        <v>135</v>
      </c>
      <c r="C74" s="27">
        <v>129542.8</v>
      </c>
      <c r="D74" s="27">
        <v>222600</v>
      </c>
      <c r="E74" s="27">
        <v>241782.39999999999</v>
      </c>
      <c r="F74" s="27">
        <v>123796.2</v>
      </c>
      <c r="G74" s="28">
        <f t="shared" si="24"/>
        <v>55.613746630727753</v>
      </c>
      <c r="H74" s="27">
        <f t="shared" si="25"/>
        <v>51.201493574387548</v>
      </c>
      <c r="I74" s="28">
        <f t="shared" si="27"/>
        <v>95.563937169800255</v>
      </c>
    </row>
    <row r="75" spans="1:9" ht="30">
      <c r="A75" s="23"/>
      <c r="B75" s="48" t="s">
        <v>136</v>
      </c>
      <c r="C75" s="27">
        <v>0</v>
      </c>
      <c r="D75" s="27">
        <v>1040</v>
      </c>
      <c r="E75" s="27">
        <v>971</v>
      </c>
      <c r="F75" s="27">
        <v>256</v>
      </c>
      <c r="G75" s="28">
        <f t="shared" si="24"/>
        <v>24.615384615384617</v>
      </c>
      <c r="H75" s="27">
        <f t="shared" si="25"/>
        <v>26.364572605561275</v>
      </c>
      <c r="I75" s="28" t="s">
        <v>273</v>
      </c>
    </row>
    <row r="76" spans="1:9" ht="30" customHeight="1">
      <c r="A76" s="23"/>
      <c r="B76" s="48" t="s">
        <v>103</v>
      </c>
      <c r="C76" s="27">
        <v>15</v>
      </c>
      <c r="D76" s="27">
        <v>0</v>
      </c>
      <c r="E76" s="27">
        <v>693</v>
      </c>
      <c r="F76" s="27">
        <v>99.6</v>
      </c>
      <c r="G76" s="28" t="s">
        <v>273</v>
      </c>
      <c r="H76" s="27">
        <f t="shared" si="25"/>
        <v>14.372294372294373</v>
      </c>
      <c r="I76" s="52" t="s">
        <v>263</v>
      </c>
    </row>
    <row r="77" spans="1:9" ht="32.25" customHeight="1">
      <c r="A77" s="23"/>
      <c r="B77" s="48" t="s">
        <v>137</v>
      </c>
      <c r="C77" s="27">
        <v>39.9</v>
      </c>
      <c r="D77" s="27">
        <v>0</v>
      </c>
      <c r="E77" s="27">
        <v>640</v>
      </c>
      <c r="F77" s="27">
        <v>0</v>
      </c>
      <c r="G77" s="28" t="s">
        <v>273</v>
      </c>
      <c r="H77" s="27">
        <f t="shared" si="25"/>
        <v>0</v>
      </c>
      <c r="I77" s="28">
        <f t="shared" si="27"/>
        <v>0</v>
      </c>
    </row>
    <row r="78" spans="1:9">
      <c r="A78" s="23" t="s">
        <v>226</v>
      </c>
      <c r="B78" s="44" t="s">
        <v>138</v>
      </c>
      <c r="C78" s="13">
        <f>SUM(C79:C88)</f>
        <v>161472</v>
      </c>
      <c r="D78" s="13">
        <f t="shared" ref="D78:F78" si="34">SUM(D79:D88)</f>
        <v>274782.40000000002</v>
      </c>
      <c r="E78" s="13">
        <f t="shared" si="34"/>
        <v>299786.7</v>
      </c>
      <c r="F78" s="13">
        <f t="shared" si="34"/>
        <v>189152.40000000002</v>
      </c>
      <c r="G78" s="26">
        <f t="shared" si="24"/>
        <v>68.837159876323966</v>
      </c>
      <c r="H78" s="13">
        <f t="shared" si="25"/>
        <v>63.095661014981651</v>
      </c>
      <c r="I78" s="26">
        <f t="shared" si="27"/>
        <v>117.14253864447089</v>
      </c>
    </row>
    <row r="79" spans="1:9" ht="45">
      <c r="A79" s="23"/>
      <c r="B79" s="48" t="s">
        <v>236</v>
      </c>
      <c r="C79" s="27">
        <v>139885.6</v>
      </c>
      <c r="D79" s="27">
        <v>214645.8</v>
      </c>
      <c r="E79" s="27">
        <v>236738</v>
      </c>
      <c r="F79" s="27">
        <v>153275.4</v>
      </c>
      <c r="G79" s="28">
        <f t="shared" si="24"/>
        <v>71.408525114397776</v>
      </c>
      <c r="H79" s="27">
        <f t="shared" si="25"/>
        <v>64.744738909680748</v>
      </c>
      <c r="I79" s="28">
        <f t="shared" si="27"/>
        <v>109.57196451957884</v>
      </c>
    </row>
    <row r="80" spans="1:9" ht="45.75" customHeight="1">
      <c r="A80" s="23"/>
      <c r="B80" s="48" t="s">
        <v>139</v>
      </c>
      <c r="C80" s="27">
        <v>268.7</v>
      </c>
      <c r="D80" s="27">
        <v>842.7</v>
      </c>
      <c r="E80" s="27">
        <v>842.7</v>
      </c>
      <c r="F80" s="27">
        <v>842.7</v>
      </c>
      <c r="G80" s="28">
        <f t="shared" si="24"/>
        <v>100</v>
      </c>
      <c r="H80" s="27">
        <f t="shared" si="25"/>
        <v>100</v>
      </c>
      <c r="I80" s="51" t="s">
        <v>264</v>
      </c>
    </row>
    <row r="81" spans="1:9" ht="27.75" customHeight="1">
      <c r="A81" s="23"/>
      <c r="B81" s="48" t="s">
        <v>140</v>
      </c>
      <c r="C81" s="27">
        <v>15414.8</v>
      </c>
      <c r="D81" s="27">
        <v>31916.6</v>
      </c>
      <c r="E81" s="27">
        <v>32193.599999999999</v>
      </c>
      <c r="F81" s="27">
        <v>17385.2</v>
      </c>
      <c r="G81" s="28">
        <f t="shared" si="24"/>
        <v>54.470714299142145</v>
      </c>
      <c r="H81" s="27">
        <f t="shared" si="25"/>
        <v>54.002037672083901</v>
      </c>
      <c r="I81" s="28">
        <f t="shared" si="27"/>
        <v>112.7825206943976</v>
      </c>
    </row>
    <row r="82" spans="1:9" ht="30" customHeight="1">
      <c r="A82" s="23"/>
      <c r="B82" s="48" t="s">
        <v>141</v>
      </c>
      <c r="C82" s="27">
        <v>4258.3</v>
      </c>
      <c r="D82" s="27">
        <v>24502.2</v>
      </c>
      <c r="E82" s="27">
        <v>24502.2</v>
      </c>
      <c r="F82" s="27">
        <v>17190.099999999999</v>
      </c>
      <c r="G82" s="28">
        <f t="shared" si="24"/>
        <v>70.157373623592974</v>
      </c>
      <c r="H82" s="27">
        <f t="shared" si="25"/>
        <v>70.157373623592974</v>
      </c>
      <c r="I82" s="51" t="s">
        <v>239</v>
      </c>
    </row>
    <row r="83" spans="1:9" ht="30">
      <c r="A83" s="23"/>
      <c r="B83" s="48" t="s">
        <v>235</v>
      </c>
      <c r="C83" s="27">
        <v>0</v>
      </c>
      <c r="D83" s="27">
        <v>2385.4</v>
      </c>
      <c r="E83" s="27">
        <v>3124.8</v>
      </c>
      <c r="F83" s="27">
        <v>0</v>
      </c>
      <c r="G83" s="28">
        <f t="shared" si="24"/>
        <v>0</v>
      </c>
      <c r="H83" s="27">
        <f t="shared" si="25"/>
        <v>0</v>
      </c>
      <c r="I83" s="28" t="s">
        <v>273</v>
      </c>
    </row>
    <row r="84" spans="1:9" ht="30">
      <c r="A84" s="23"/>
      <c r="B84" s="48" t="s">
        <v>142</v>
      </c>
      <c r="C84" s="27">
        <v>0</v>
      </c>
      <c r="D84" s="27">
        <v>110</v>
      </c>
      <c r="E84" s="27">
        <v>110</v>
      </c>
      <c r="F84" s="27">
        <v>0</v>
      </c>
      <c r="G84" s="28">
        <f t="shared" si="24"/>
        <v>0</v>
      </c>
      <c r="H84" s="27">
        <f t="shared" si="25"/>
        <v>0</v>
      </c>
      <c r="I84" s="28" t="s">
        <v>273</v>
      </c>
    </row>
    <row r="85" spans="1:9" ht="30">
      <c r="A85" s="23"/>
      <c r="B85" s="48" t="s">
        <v>143</v>
      </c>
      <c r="C85" s="27">
        <v>1185.0999999999999</v>
      </c>
      <c r="D85" s="27">
        <v>0</v>
      </c>
      <c r="E85" s="27">
        <v>305.7</v>
      </c>
      <c r="F85" s="27">
        <v>71</v>
      </c>
      <c r="G85" s="28" t="s">
        <v>273</v>
      </c>
      <c r="H85" s="27">
        <f t="shared" si="25"/>
        <v>23.225384363755317</v>
      </c>
      <c r="I85" s="28">
        <f t="shared" si="27"/>
        <v>5.9910556071217629</v>
      </c>
    </row>
    <row r="86" spans="1:9" ht="30">
      <c r="A86" s="23"/>
      <c r="B86" s="48" t="s">
        <v>144</v>
      </c>
      <c r="C86" s="27">
        <v>91.4</v>
      </c>
      <c r="D86" s="27">
        <v>379.7</v>
      </c>
      <c r="E86" s="27">
        <v>379.7</v>
      </c>
      <c r="F86" s="27">
        <v>106</v>
      </c>
      <c r="G86" s="28">
        <f t="shared" si="24"/>
        <v>27.916776402422965</v>
      </c>
      <c r="H86" s="27">
        <f t="shared" si="25"/>
        <v>27.916776402422965</v>
      </c>
      <c r="I86" s="28">
        <f t="shared" si="27"/>
        <v>115.97374179431073</v>
      </c>
    </row>
    <row r="87" spans="1:9" ht="30" customHeight="1">
      <c r="A87" s="23"/>
      <c r="B87" s="48" t="s">
        <v>103</v>
      </c>
      <c r="C87" s="27">
        <v>8.5</v>
      </c>
      <c r="D87" s="27">
        <v>0</v>
      </c>
      <c r="E87" s="27">
        <v>840</v>
      </c>
      <c r="F87" s="27">
        <v>231.5</v>
      </c>
      <c r="G87" s="28" t="s">
        <v>273</v>
      </c>
      <c r="H87" s="27">
        <f t="shared" si="25"/>
        <v>27.55952380952381</v>
      </c>
      <c r="I87" s="51" t="s">
        <v>265</v>
      </c>
    </row>
    <row r="88" spans="1:9" ht="29.25" customHeight="1">
      <c r="A88" s="23"/>
      <c r="B88" s="48" t="s">
        <v>137</v>
      </c>
      <c r="C88" s="27">
        <v>359.6</v>
      </c>
      <c r="D88" s="27">
        <v>0</v>
      </c>
      <c r="E88" s="27">
        <v>750</v>
      </c>
      <c r="F88" s="27">
        <v>50.5</v>
      </c>
      <c r="G88" s="28" t="s">
        <v>273</v>
      </c>
      <c r="H88" s="27">
        <f t="shared" si="25"/>
        <v>6.7333333333333325</v>
      </c>
      <c r="I88" s="28">
        <f t="shared" si="27"/>
        <v>14.043381535038932</v>
      </c>
    </row>
    <row r="89" spans="1:9">
      <c r="A89" s="23" t="s">
        <v>227</v>
      </c>
      <c r="B89" s="44" t="s">
        <v>145</v>
      </c>
      <c r="C89" s="13">
        <f>SUM(C90:C95)</f>
        <v>26094.800000000003</v>
      </c>
      <c r="D89" s="13">
        <f t="shared" ref="D89:F89" si="35">SUM(D90:D95)</f>
        <v>59960.600000000006</v>
      </c>
      <c r="E89" s="13">
        <f t="shared" si="35"/>
        <v>47056.799999999996</v>
      </c>
      <c r="F89" s="13">
        <f t="shared" si="35"/>
        <v>26122.500000000004</v>
      </c>
      <c r="G89" s="26">
        <f t="shared" si="24"/>
        <v>43.566108411190015</v>
      </c>
      <c r="H89" s="13">
        <f t="shared" si="25"/>
        <v>55.512699546080491</v>
      </c>
      <c r="I89" s="26">
        <f t="shared" si="27"/>
        <v>100.10615141714058</v>
      </c>
    </row>
    <row r="90" spans="1:9" ht="30">
      <c r="A90" s="23"/>
      <c r="B90" s="48" t="s">
        <v>146</v>
      </c>
      <c r="C90" s="27">
        <v>15030.3</v>
      </c>
      <c r="D90" s="27">
        <v>36080.5</v>
      </c>
      <c r="E90" s="27">
        <v>30837.200000000001</v>
      </c>
      <c r="F90" s="27">
        <v>16414.7</v>
      </c>
      <c r="G90" s="28">
        <f t="shared" si="24"/>
        <v>45.494657779132773</v>
      </c>
      <c r="H90" s="27">
        <f t="shared" si="25"/>
        <v>53.230189511369389</v>
      </c>
      <c r="I90" s="28">
        <f t="shared" si="27"/>
        <v>109.21072766345317</v>
      </c>
    </row>
    <row r="91" spans="1:9" ht="48" customHeight="1">
      <c r="A91" s="23"/>
      <c r="B91" s="48" t="s">
        <v>147</v>
      </c>
      <c r="C91" s="27">
        <v>6842.1</v>
      </c>
      <c r="D91" s="27">
        <v>15288.9</v>
      </c>
      <c r="E91" s="27">
        <v>2155</v>
      </c>
      <c r="F91" s="27">
        <v>2155</v>
      </c>
      <c r="G91" s="28">
        <f t="shared" si="24"/>
        <v>14.095193244772354</v>
      </c>
      <c r="H91" s="27">
        <f t="shared" si="25"/>
        <v>100</v>
      </c>
      <c r="I91" s="28">
        <f t="shared" si="27"/>
        <v>31.496178073983135</v>
      </c>
    </row>
    <row r="92" spans="1:9" ht="30">
      <c r="A92" s="23"/>
      <c r="B92" s="48" t="s">
        <v>148</v>
      </c>
      <c r="C92" s="27">
        <v>4222.3999999999996</v>
      </c>
      <c r="D92" s="27">
        <v>8591.2000000000007</v>
      </c>
      <c r="E92" s="27">
        <v>8591.2000000000007</v>
      </c>
      <c r="F92" s="27">
        <v>4349.1000000000004</v>
      </c>
      <c r="G92" s="28">
        <f t="shared" si="24"/>
        <v>50.622730235589906</v>
      </c>
      <c r="H92" s="27">
        <f t="shared" si="25"/>
        <v>50.622730235589906</v>
      </c>
      <c r="I92" s="28">
        <f t="shared" si="27"/>
        <v>103.00066312997349</v>
      </c>
    </row>
    <row r="93" spans="1:9" ht="45">
      <c r="A93" s="23"/>
      <c r="B93" s="48" t="s">
        <v>149</v>
      </c>
      <c r="C93" s="27">
        <v>0</v>
      </c>
      <c r="D93" s="27">
        <v>0</v>
      </c>
      <c r="E93" s="27">
        <v>5273.4</v>
      </c>
      <c r="F93" s="27">
        <v>3103.7</v>
      </c>
      <c r="G93" s="28" t="s">
        <v>273</v>
      </c>
      <c r="H93" s="27">
        <f t="shared" si="25"/>
        <v>58.855766678044532</v>
      </c>
      <c r="I93" s="28" t="s">
        <v>273</v>
      </c>
    </row>
    <row r="94" spans="1:9" ht="31.5" customHeight="1">
      <c r="A94" s="23"/>
      <c r="B94" s="48" t="s">
        <v>103</v>
      </c>
      <c r="C94" s="27">
        <v>0</v>
      </c>
      <c r="D94" s="27">
        <v>0</v>
      </c>
      <c r="E94" s="27">
        <v>100</v>
      </c>
      <c r="F94" s="27">
        <v>100</v>
      </c>
      <c r="G94" s="28" t="s">
        <v>273</v>
      </c>
      <c r="H94" s="27">
        <f t="shared" si="25"/>
        <v>100</v>
      </c>
      <c r="I94" s="28" t="s">
        <v>273</v>
      </c>
    </row>
    <row r="95" spans="1:9" ht="31.5" customHeight="1">
      <c r="A95" s="23"/>
      <c r="B95" s="48" t="s">
        <v>137</v>
      </c>
      <c r="C95" s="27">
        <v>0</v>
      </c>
      <c r="D95" s="27">
        <v>0</v>
      </c>
      <c r="E95" s="27">
        <v>100</v>
      </c>
      <c r="F95" s="27">
        <v>0</v>
      </c>
      <c r="G95" s="28" t="s">
        <v>273</v>
      </c>
      <c r="H95" s="27">
        <f t="shared" si="25"/>
        <v>0</v>
      </c>
      <c r="I95" s="28" t="s">
        <v>273</v>
      </c>
    </row>
    <row r="96" spans="1:9">
      <c r="A96" s="23" t="s">
        <v>228</v>
      </c>
      <c r="B96" s="44" t="s">
        <v>150</v>
      </c>
      <c r="C96" s="13">
        <f>SUM(C97:C98)</f>
        <v>98.3</v>
      </c>
      <c r="D96" s="13">
        <f t="shared" ref="D96:F96" si="36">SUM(D97:D98)</f>
        <v>1380</v>
      </c>
      <c r="E96" s="13">
        <f t="shared" si="36"/>
        <v>1380</v>
      </c>
      <c r="F96" s="13">
        <f t="shared" si="36"/>
        <v>108</v>
      </c>
      <c r="G96" s="26">
        <f t="shared" si="24"/>
        <v>7.8260869565217401</v>
      </c>
      <c r="H96" s="13">
        <f t="shared" si="25"/>
        <v>7.8260869565217401</v>
      </c>
      <c r="I96" s="26">
        <f t="shared" si="27"/>
        <v>109.86775178026448</v>
      </c>
    </row>
    <row r="97" spans="1:9" ht="30">
      <c r="A97" s="23"/>
      <c r="B97" s="48" t="s">
        <v>151</v>
      </c>
      <c r="C97" s="27">
        <v>0</v>
      </c>
      <c r="D97" s="27">
        <v>1200</v>
      </c>
      <c r="E97" s="27">
        <v>1200</v>
      </c>
      <c r="F97" s="27">
        <v>45</v>
      </c>
      <c r="G97" s="28">
        <f t="shared" si="24"/>
        <v>3.75</v>
      </c>
      <c r="H97" s="27">
        <f t="shared" si="25"/>
        <v>3.75</v>
      </c>
      <c r="I97" s="28" t="s">
        <v>273</v>
      </c>
    </row>
    <row r="98" spans="1:9" ht="30">
      <c r="A98" s="23"/>
      <c r="B98" s="48" t="s">
        <v>152</v>
      </c>
      <c r="C98" s="27">
        <v>98.3</v>
      </c>
      <c r="D98" s="27">
        <v>180</v>
      </c>
      <c r="E98" s="27">
        <v>180</v>
      </c>
      <c r="F98" s="27">
        <v>63</v>
      </c>
      <c r="G98" s="28">
        <f t="shared" si="24"/>
        <v>35</v>
      </c>
      <c r="H98" s="27">
        <f t="shared" si="25"/>
        <v>35</v>
      </c>
      <c r="I98" s="28">
        <f t="shared" si="27"/>
        <v>64.089521871820949</v>
      </c>
    </row>
    <row r="99" spans="1:9">
      <c r="A99" s="23" t="s">
        <v>229</v>
      </c>
      <c r="B99" s="44" t="s">
        <v>153</v>
      </c>
      <c r="C99" s="13">
        <f>SUM(C100:C105)</f>
        <v>10791.4</v>
      </c>
      <c r="D99" s="13">
        <f t="shared" ref="D99:F99" si="37">SUM(D100:D105)</f>
        <v>23467.9</v>
      </c>
      <c r="E99" s="13">
        <f t="shared" si="37"/>
        <v>24050.3</v>
      </c>
      <c r="F99" s="13">
        <f t="shared" si="37"/>
        <v>9680.4000000000015</v>
      </c>
      <c r="G99" s="26">
        <f t="shared" si="24"/>
        <v>41.249536601059319</v>
      </c>
      <c r="H99" s="13">
        <f t="shared" si="25"/>
        <v>40.250641364140996</v>
      </c>
      <c r="I99" s="26">
        <f t="shared" si="27"/>
        <v>89.704764905387634</v>
      </c>
    </row>
    <row r="100" spans="1:9">
      <c r="A100" s="23"/>
      <c r="B100" s="48" t="s">
        <v>154</v>
      </c>
      <c r="C100" s="27">
        <v>3264.2</v>
      </c>
      <c r="D100" s="27">
        <v>7025.2</v>
      </c>
      <c r="E100" s="27">
        <v>7083.3</v>
      </c>
      <c r="F100" s="27">
        <v>3317.8</v>
      </c>
      <c r="G100" s="28">
        <f t="shared" si="24"/>
        <v>47.227125206399819</v>
      </c>
      <c r="H100" s="27">
        <f t="shared" si="25"/>
        <v>46.839749834116866</v>
      </c>
      <c r="I100" s="28">
        <f t="shared" si="27"/>
        <v>101.64205624655354</v>
      </c>
    </row>
    <row r="101" spans="1:9">
      <c r="A101" s="23"/>
      <c r="B101" s="48" t="s">
        <v>155</v>
      </c>
      <c r="C101" s="27">
        <v>5490.7</v>
      </c>
      <c r="D101" s="27">
        <v>10387.5</v>
      </c>
      <c r="E101" s="27">
        <v>11132.5</v>
      </c>
      <c r="F101" s="27">
        <v>4314.8999999999996</v>
      </c>
      <c r="G101" s="28">
        <f t="shared" si="24"/>
        <v>41.539350180505416</v>
      </c>
      <c r="H101" s="27">
        <f t="shared" si="25"/>
        <v>38.759487985627658</v>
      </c>
      <c r="I101" s="28">
        <f t="shared" si="27"/>
        <v>78.585608392372549</v>
      </c>
    </row>
    <row r="102" spans="1:9">
      <c r="A102" s="23"/>
      <c r="B102" s="48" t="s">
        <v>156</v>
      </c>
      <c r="C102" s="27">
        <v>2009.5</v>
      </c>
      <c r="D102" s="27">
        <v>3815.2</v>
      </c>
      <c r="E102" s="27">
        <v>3815.2</v>
      </c>
      <c r="F102" s="27">
        <v>1894</v>
      </c>
      <c r="G102" s="28">
        <f t="shared" si="24"/>
        <v>49.643531138603478</v>
      </c>
      <c r="H102" s="27">
        <f t="shared" si="25"/>
        <v>49.643531138603478</v>
      </c>
      <c r="I102" s="28">
        <f t="shared" si="27"/>
        <v>94.252301567554113</v>
      </c>
    </row>
    <row r="103" spans="1:9">
      <c r="A103" s="23"/>
      <c r="B103" s="48" t="s">
        <v>157</v>
      </c>
      <c r="C103" s="27">
        <v>0</v>
      </c>
      <c r="D103" s="27">
        <v>10</v>
      </c>
      <c r="E103" s="27">
        <v>10</v>
      </c>
      <c r="F103" s="27">
        <v>0</v>
      </c>
      <c r="G103" s="28">
        <f t="shared" si="24"/>
        <v>0</v>
      </c>
      <c r="H103" s="27">
        <f t="shared" si="25"/>
        <v>0</v>
      </c>
      <c r="I103" s="28" t="s">
        <v>273</v>
      </c>
    </row>
    <row r="104" spans="1:9">
      <c r="A104" s="23"/>
      <c r="B104" s="48" t="s">
        <v>158</v>
      </c>
      <c r="C104" s="27">
        <v>15</v>
      </c>
      <c r="D104" s="27">
        <v>30</v>
      </c>
      <c r="E104" s="27">
        <v>30</v>
      </c>
      <c r="F104" s="27">
        <v>18</v>
      </c>
      <c r="G104" s="28">
        <f t="shared" si="24"/>
        <v>60</v>
      </c>
      <c r="H104" s="27">
        <f t="shared" si="25"/>
        <v>60</v>
      </c>
      <c r="I104" s="28">
        <f t="shared" si="27"/>
        <v>120</v>
      </c>
    </row>
    <row r="105" spans="1:9" ht="30">
      <c r="A105" s="23"/>
      <c r="B105" s="48" t="s">
        <v>159</v>
      </c>
      <c r="C105" s="27">
        <v>12</v>
      </c>
      <c r="D105" s="27">
        <v>2200</v>
      </c>
      <c r="E105" s="27">
        <v>1979.3</v>
      </c>
      <c r="F105" s="27">
        <v>135.69999999999999</v>
      </c>
      <c r="G105" s="28">
        <f t="shared" si="24"/>
        <v>6.168181818181818</v>
      </c>
      <c r="H105" s="27">
        <f t="shared" si="25"/>
        <v>6.855959177486989</v>
      </c>
      <c r="I105" s="51" t="s">
        <v>266</v>
      </c>
    </row>
    <row r="106" spans="1:9" ht="15.75">
      <c r="A106" s="35" t="s">
        <v>230</v>
      </c>
      <c r="B106" s="53" t="s">
        <v>160</v>
      </c>
      <c r="C106" s="37">
        <f>C107+C116</f>
        <v>14709.300000000001</v>
      </c>
      <c r="D106" s="37">
        <f t="shared" ref="D106:F106" si="38">D107+D116</f>
        <v>30269.5</v>
      </c>
      <c r="E106" s="37">
        <f t="shared" si="38"/>
        <v>31017.8</v>
      </c>
      <c r="F106" s="37">
        <f t="shared" si="38"/>
        <v>16507.5</v>
      </c>
      <c r="G106" s="38">
        <f t="shared" si="24"/>
        <v>54.535093080493567</v>
      </c>
      <c r="H106" s="37">
        <f t="shared" si="25"/>
        <v>53.219441739904184</v>
      </c>
      <c r="I106" s="38">
        <f t="shared" si="27"/>
        <v>112.22491892884092</v>
      </c>
    </row>
    <row r="107" spans="1:9">
      <c r="A107" s="23" t="s">
        <v>231</v>
      </c>
      <c r="B107" s="44" t="s">
        <v>161</v>
      </c>
      <c r="C107" s="13">
        <f>SUM(C108:C115)</f>
        <v>10902.2</v>
      </c>
      <c r="D107" s="13">
        <f t="shared" ref="D107:F107" si="39">SUM(D108:D115)</f>
        <v>22482.3</v>
      </c>
      <c r="E107" s="13">
        <f t="shared" si="39"/>
        <v>23230.6</v>
      </c>
      <c r="F107" s="13">
        <f t="shared" si="39"/>
        <v>12685.1</v>
      </c>
      <c r="G107" s="26">
        <f t="shared" si="24"/>
        <v>56.422608007187883</v>
      </c>
      <c r="H107" s="13">
        <f t="shared" si="25"/>
        <v>54.605132885074006</v>
      </c>
      <c r="I107" s="26">
        <f t="shared" si="27"/>
        <v>116.35358001137384</v>
      </c>
    </row>
    <row r="108" spans="1:9" ht="28.5" customHeight="1">
      <c r="A108" s="23"/>
      <c r="B108" s="48" t="s">
        <v>162</v>
      </c>
      <c r="C108" s="27">
        <v>7381.6</v>
      </c>
      <c r="D108" s="27">
        <v>15620.5</v>
      </c>
      <c r="E108" s="27">
        <v>15650.5</v>
      </c>
      <c r="F108" s="27">
        <v>8986.7999999999993</v>
      </c>
      <c r="G108" s="28">
        <f t="shared" si="24"/>
        <v>57.532089241701598</v>
      </c>
      <c r="H108" s="27">
        <f t="shared" si="25"/>
        <v>57.421807609980505</v>
      </c>
      <c r="I108" s="28">
        <f t="shared" si="27"/>
        <v>121.74596293486506</v>
      </c>
    </row>
    <row r="109" spans="1:9">
      <c r="A109" s="23"/>
      <c r="B109" s="48" t="s">
        <v>163</v>
      </c>
      <c r="C109" s="27">
        <v>1337.7</v>
      </c>
      <c r="D109" s="27">
        <v>2828.5</v>
      </c>
      <c r="E109" s="27">
        <v>2828.5</v>
      </c>
      <c r="F109" s="27">
        <v>1489.7</v>
      </c>
      <c r="G109" s="28">
        <f t="shared" si="24"/>
        <v>52.667491603323313</v>
      </c>
      <c r="H109" s="27">
        <f t="shared" si="25"/>
        <v>52.667491603323313</v>
      </c>
      <c r="I109" s="28">
        <f t="shared" si="27"/>
        <v>111.36278687299095</v>
      </c>
    </row>
    <row r="110" spans="1:9">
      <c r="A110" s="23"/>
      <c r="B110" s="48" t="s">
        <v>164</v>
      </c>
      <c r="C110" s="27">
        <v>1436.5</v>
      </c>
      <c r="D110" s="27">
        <v>3201.3</v>
      </c>
      <c r="E110" s="27">
        <v>3201.3</v>
      </c>
      <c r="F110" s="27">
        <v>1568.1</v>
      </c>
      <c r="G110" s="28">
        <f t="shared" si="24"/>
        <v>48.983225564614372</v>
      </c>
      <c r="H110" s="27">
        <f t="shared" si="25"/>
        <v>48.983225564614372</v>
      </c>
      <c r="I110" s="28">
        <f t="shared" si="27"/>
        <v>109.16115558649496</v>
      </c>
    </row>
    <row r="111" spans="1:9">
      <c r="A111" s="23"/>
      <c r="B111" s="48" t="s">
        <v>165</v>
      </c>
      <c r="C111" s="27">
        <v>332.9</v>
      </c>
      <c r="D111" s="27">
        <v>490</v>
      </c>
      <c r="E111" s="27">
        <v>630</v>
      </c>
      <c r="F111" s="27">
        <v>223.5</v>
      </c>
      <c r="G111" s="28">
        <f t="shared" si="24"/>
        <v>45.612244897959179</v>
      </c>
      <c r="H111" s="27">
        <f t="shared" si="25"/>
        <v>35.476190476190474</v>
      </c>
      <c r="I111" s="28">
        <f t="shared" si="27"/>
        <v>67.137278462000609</v>
      </c>
    </row>
    <row r="112" spans="1:9" ht="29.25" customHeight="1">
      <c r="A112" s="23"/>
      <c r="B112" s="48" t="s">
        <v>166</v>
      </c>
      <c r="C112" s="27">
        <v>408.5</v>
      </c>
      <c r="D112" s="27">
        <v>342</v>
      </c>
      <c r="E112" s="27">
        <v>412</v>
      </c>
      <c r="F112" s="27">
        <v>208.1</v>
      </c>
      <c r="G112" s="28">
        <f t="shared" si="24"/>
        <v>60.847953216374265</v>
      </c>
      <c r="H112" s="27">
        <f t="shared" si="25"/>
        <v>50.509708737864081</v>
      </c>
      <c r="I112" s="28">
        <f t="shared" si="27"/>
        <v>50.942472460220309</v>
      </c>
    </row>
    <row r="113" spans="1:9" ht="15" customHeight="1">
      <c r="A113" s="23"/>
      <c r="B113" s="48" t="s">
        <v>105</v>
      </c>
      <c r="C113" s="27">
        <v>0</v>
      </c>
      <c r="D113" s="27">
        <v>0</v>
      </c>
      <c r="E113" s="27">
        <v>58.3</v>
      </c>
      <c r="F113" s="27">
        <v>58.3</v>
      </c>
      <c r="G113" s="28" t="s">
        <v>273</v>
      </c>
      <c r="H113" s="27">
        <f t="shared" si="25"/>
        <v>100</v>
      </c>
      <c r="I113" s="28" t="s">
        <v>273</v>
      </c>
    </row>
    <row r="114" spans="1:9" ht="28.5" customHeight="1">
      <c r="A114" s="23"/>
      <c r="B114" s="48" t="s">
        <v>103</v>
      </c>
      <c r="C114" s="27">
        <v>5</v>
      </c>
      <c r="D114" s="27">
        <v>0</v>
      </c>
      <c r="E114" s="27">
        <v>300</v>
      </c>
      <c r="F114" s="27">
        <v>150.6</v>
      </c>
      <c r="G114" s="28" t="s">
        <v>273</v>
      </c>
      <c r="H114" s="27">
        <f t="shared" si="25"/>
        <v>50.2</v>
      </c>
      <c r="I114" s="51" t="s">
        <v>267</v>
      </c>
    </row>
    <row r="115" spans="1:9" ht="30" customHeight="1">
      <c r="A115" s="23"/>
      <c r="B115" s="48" t="s">
        <v>137</v>
      </c>
      <c r="C115" s="27">
        <v>0</v>
      </c>
      <c r="D115" s="27">
        <v>0</v>
      </c>
      <c r="E115" s="27">
        <v>150</v>
      </c>
      <c r="F115" s="27">
        <v>0</v>
      </c>
      <c r="G115" s="28" t="s">
        <v>273</v>
      </c>
      <c r="H115" s="27">
        <f t="shared" si="25"/>
        <v>0</v>
      </c>
      <c r="I115" s="28" t="s">
        <v>273</v>
      </c>
    </row>
    <row r="116" spans="1:9">
      <c r="A116" s="23" t="s">
        <v>232</v>
      </c>
      <c r="B116" s="44" t="s">
        <v>167</v>
      </c>
      <c r="C116" s="13">
        <f>SUM(C117:C118)</f>
        <v>3807.1</v>
      </c>
      <c r="D116" s="13">
        <f t="shared" ref="D116:F116" si="40">SUM(D117:D118)</f>
        <v>7787.2000000000007</v>
      </c>
      <c r="E116" s="13">
        <f t="shared" si="40"/>
        <v>7787.2000000000007</v>
      </c>
      <c r="F116" s="13">
        <f t="shared" si="40"/>
        <v>3822.4</v>
      </c>
      <c r="G116" s="26">
        <f t="shared" ref="G116:G138" si="41">F116/D116*100</f>
        <v>49.085679063077869</v>
      </c>
      <c r="H116" s="13">
        <f t="shared" ref="H116:H138" si="42">F116/E116*100</f>
        <v>49.085679063077869</v>
      </c>
      <c r="I116" s="26">
        <f t="shared" ref="I116:I138" si="43">F116/C116*100</f>
        <v>100.40188069659321</v>
      </c>
    </row>
    <row r="117" spans="1:9" ht="29.25" customHeight="1">
      <c r="A117" s="22"/>
      <c r="B117" s="48" t="s">
        <v>168</v>
      </c>
      <c r="C117" s="27">
        <v>1749.4</v>
      </c>
      <c r="D117" s="27">
        <v>3524.6</v>
      </c>
      <c r="E117" s="27">
        <v>3524.6</v>
      </c>
      <c r="F117" s="27">
        <v>1894.4</v>
      </c>
      <c r="G117" s="28">
        <f t="shared" si="41"/>
        <v>53.747943028996204</v>
      </c>
      <c r="H117" s="27">
        <f t="shared" si="42"/>
        <v>53.747943028996204</v>
      </c>
      <c r="I117" s="28">
        <f t="shared" si="43"/>
        <v>108.28855607636905</v>
      </c>
    </row>
    <row r="118" spans="1:9">
      <c r="A118" s="22"/>
      <c r="B118" s="48" t="s">
        <v>169</v>
      </c>
      <c r="C118" s="27">
        <v>2057.6999999999998</v>
      </c>
      <c r="D118" s="27">
        <v>4262.6000000000004</v>
      </c>
      <c r="E118" s="27">
        <v>4262.6000000000004</v>
      </c>
      <c r="F118" s="27">
        <v>1928</v>
      </c>
      <c r="G118" s="28">
        <f t="shared" si="41"/>
        <v>45.230610425561864</v>
      </c>
      <c r="H118" s="27">
        <f t="shared" si="42"/>
        <v>45.230610425561864</v>
      </c>
      <c r="I118" s="28">
        <f t="shared" si="43"/>
        <v>93.696845993099103</v>
      </c>
    </row>
    <row r="119" spans="1:9" ht="15.75">
      <c r="A119" s="35" t="s">
        <v>234</v>
      </c>
      <c r="B119" s="53" t="s">
        <v>170</v>
      </c>
      <c r="C119" s="37">
        <f>C120+C122+C127+C137</f>
        <v>16836.3</v>
      </c>
      <c r="D119" s="37">
        <f t="shared" ref="D119:F119" si="44">D120+D122+D127+D137</f>
        <v>37146.9</v>
      </c>
      <c r="E119" s="37">
        <f t="shared" si="44"/>
        <v>37766.6</v>
      </c>
      <c r="F119" s="37">
        <f t="shared" si="44"/>
        <v>17730.899999999998</v>
      </c>
      <c r="G119" s="38">
        <f t="shared" si="41"/>
        <v>47.731843034008214</v>
      </c>
      <c r="H119" s="37">
        <f t="shared" si="42"/>
        <v>46.948626564212823</v>
      </c>
      <c r="I119" s="38">
        <f t="shared" si="43"/>
        <v>105.31351900358155</v>
      </c>
    </row>
    <row r="120" spans="1:9">
      <c r="A120" s="23" t="s">
        <v>233</v>
      </c>
      <c r="B120" s="44" t="s">
        <v>171</v>
      </c>
      <c r="C120" s="13">
        <f>C121</f>
        <v>1959.3</v>
      </c>
      <c r="D120" s="13">
        <f t="shared" ref="D120:F120" si="45">D121</f>
        <v>5883.1</v>
      </c>
      <c r="E120" s="13">
        <f t="shared" si="45"/>
        <v>5383.1</v>
      </c>
      <c r="F120" s="13">
        <f t="shared" si="45"/>
        <v>2562.6</v>
      </c>
      <c r="G120" s="26">
        <f t="shared" si="41"/>
        <v>43.558668049157752</v>
      </c>
      <c r="H120" s="13">
        <f t="shared" si="42"/>
        <v>47.604540134866525</v>
      </c>
      <c r="I120" s="26">
        <f t="shared" si="43"/>
        <v>130.79160924820087</v>
      </c>
    </row>
    <row r="121" spans="1:9">
      <c r="A121" s="23"/>
      <c r="B121" s="48" t="s">
        <v>172</v>
      </c>
      <c r="C121" s="27">
        <v>1959.3</v>
      </c>
      <c r="D121" s="27">
        <v>5883.1</v>
      </c>
      <c r="E121" s="27">
        <v>5383.1</v>
      </c>
      <c r="F121" s="27">
        <v>2562.6</v>
      </c>
      <c r="G121" s="28">
        <f t="shared" si="41"/>
        <v>43.558668049157752</v>
      </c>
      <c r="H121" s="27">
        <f t="shared" si="42"/>
        <v>47.604540134866525</v>
      </c>
      <c r="I121" s="28">
        <f t="shared" si="43"/>
        <v>130.79160924820087</v>
      </c>
    </row>
    <row r="122" spans="1:9">
      <c r="A122" s="23">
        <v>1003</v>
      </c>
      <c r="B122" s="44" t="s">
        <v>173</v>
      </c>
      <c r="C122" s="13">
        <f>SUM(C123:C126)</f>
        <v>38</v>
      </c>
      <c r="D122" s="13">
        <f t="shared" ref="D122:F122" si="46">SUM(D123:D126)</f>
        <v>64</v>
      </c>
      <c r="E122" s="13">
        <f t="shared" si="46"/>
        <v>2072.5</v>
      </c>
      <c r="F122" s="13">
        <f t="shared" si="46"/>
        <v>51</v>
      </c>
      <c r="G122" s="26">
        <f t="shared" si="41"/>
        <v>79.6875</v>
      </c>
      <c r="H122" s="13">
        <f t="shared" si="42"/>
        <v>2.4607961399276235</v>
      </c>
      <c r="I122" s="26">
        <f t="shared" si="43"/>
        <v>134.21052631578948</v>
      </c>
    </row>
    <row r="123" spans="1:9">
      <c r="A123" s="23"/>
      <c r="B123" s="48" t="s">
        <v>174</v>
      </c>
      <c r="C123" s="27">
        <v>0</v>
      </c>
      <c r="D123" s="27">
        <v>40</v>
      </c>
      <c r="E123" s="27">
        <v>40</v>
      </c>
      <c r="F123" s="27">
        <v>0</v>
      </c>
      <c r="G123" s="28">
        <f t="shared" si="41"/>
        <v>0</v>
      </c>
      <c r="H123" s="27">
        <f t="shared" si="42"/>
        <v>0</v>
      </c>
      <c r="I123" s="28" t="s">
        <v>273</v>
      </c>
    </row>
    <row r="124" spans="1:9" ht="30">
      <c r="A124" s="23"/>
      <c r="B124" s="48" t="s">
        <v>175</v>
      </c>
      <c r="C124" s="27">
        <v>8</v>
      </c>
      <c r="D124" s="27">
        <v>24</v>
      </c>
      <c r="E124" s="27">
        <v>24</v>
      </c>
      <c r="F124" s="27">
        <v>12</v>
      </c>
      <c r="G124" s="28">
        <f t="shared" si="41"/>
        <v>50</v>
      </c>
      <c r="H124" s="27">
        <f t="shared" si="42"/>
        <v>50</v>
      </c>
      <c r="I124" s="28">
        <f t="shared" si="43"/>
        <v>150</v>
      </c>
    </row>
    <row r="125" spans="1:9">
      <c r="A125" s="23"/>
      <c r="B125" s="48" t="s">
        <v>254</v>
      </c>
      <c r="C125" s="27">
        <v>30</v>
      </c>
      <c r="D125" s="27">
        <v>0</v>
      </c>
      <c r="E125" s="27">
        <v>39</v>
      </c>
      <c r="F125" s="27">
        <v>39</v>
      </c>
      <c r="G125" s="28" t="s">
        <v>273</v>
      </c>
      <c r="H125" s="27">
        <f t="shared" si="42"/>
        <v>100</v>
      </c>
      <c r="I125" s="28">
        <v>130</v>
      </c>
    </row>
    <row r="126" spans="1:9" ht="30">
      <c r="A126" s="23"/>
      <c r="B126" s="48" t="s">
        <v>176</v>
      </c>
      <c r="C126" s="15">
        <v>0</v>
      </c>
      <c r="D126" s="15">
        <v>0</v>
      </c>
      <c r="E126" s="15">
        <v>1969.5</v>
      </c>
      <c r="F126" s="15">
        <v>0</v>
      </c>
      <c r="G126" s="28" t="s">
        <v>273</v>
      </c>
      <c r="H126" s="27">
        <f t="shared" si="42"/>
        <v>0</v>
      </c>
      <c r="I126" s="28" t="s">
        <v>273</v>
      </c>
    </row>
    <row r="127" spans="1:9">
      <c r="A127" s="23">
        <v>1004</v>
      </c>
      <c r="B127" s="44" t="s">
        <v>177</v>
      </c>
      <c r="C127" s="13">
        <f>SUM(C128:C136)</f>
        <v>13917.3</v>
      </c>
      <c r="D127" s="13">
        <f t="shared" ref="D127:F127" si="47">SUM(D128:D136)</f>
        <v>28353.9</v>
      </c>
      <c r="E127" s="13">
        <f>SUM(E128:E136)</f>
        <v>27465.1</v>
      </c>
      <c r="F127" s="13">
        <f t="shared" si="47"/>
        <v>14184.099999999999</v>
      </c>
      <c r="G127" s="26">
        <f t="shared" si="41"/>
        <v>50.025216989549925</v>
      </c>
      <c r="H127" s="13">
        <f t="shared" si="42"/>
        <v>51.644086495224848</v>
      </c>
      <c r="I127" s="26">
        <f t="shared" si="43"/>
        <v>101.91703850603207</v>
      </c>
    </row>
    <row r="128" spans="1:9" ht="30">
      <c r="A128" s="23"/>
      <c r="B128" s="48" t="s">
        <v>178</v>
      </c>
      <c r="C128" s="27">
        <v>4313.2</v>
      </c>
      <c r="D128" s="27">
        <v>4363.6000000000004</v>
      </c>
      <c r="E128" s="41">
        <v>4363.6000000000004</v>
      </c>
      <c r="F128" s="27">
        <v>4286.7</v>
      </c>
      <c r="G128" s="28">
        <f t="shared" si="41"/>
        <v>98.23769364744706</v>
      </c>
      <c r="H128" s="27">
        <f t="shared" si="42"/>
        <v>98.23769364744706</v>
      </c>
      <c r="I128" s="28">
        <f t="shared" si="43"/>
        <v>99.385606973940469</v>
      </c>
    </row>
    <row r="129" spans="1:9" ht="26.25" customHeight="1">
      <c r="A129" s="23"/>
      <c r="B129" s="48" t="s">
        <v>179</v>
      </c>
      <c r="C129" s="27">
        <v>0</v>
      </c>
      <c r="D129" s="27">
        <v>3350.7</v>
      </c>
      <c r="E129" s="41">
        <v>2483.5</v>
      </c>
      <c r="F129" s="27">
        <v>0</v>
      </c>
      <c r="G129" s="28">
        <f t="shared" si="41"/>
        <v>0</v>
      </c>
      <c r="H129" s="27">
        <f t="shared" si="42"/>
        <v>0</v>
      </c>
      <c r="I129" s="28" t="s">
        <v>273</v>
      </c>
    </row>
    <row r="130" spans="1:9" ht="30">
      <c r="A130" s="23"/>
      <c r="B130" s="48" t="s">
        <v>180</v>
      </c>
      <c r="C130" s="27">
        <v>4905.3</v>
      </c>
      <c r="D130" s="27">
        <v>11960.9</v>
      </c>
      <c r="E130" s="41">
        <v>11960.9</v>
      </c>
      <c r="F130" s="27">
        <v>4250.1000000000004</v>
      </c>
      <c r="G130" s="28">
        <f t="shared" si="41"/>
        <v>35.533279268282492</v>
      </c>
      <c r="H130" s="27">
        <f t="shared" si="42"/>
        <v>35.533279268282492</v>
      </c>
      <c r="I130" s="28">
        <f t="shared" si="43"/>
        <v>86.643018775610059</v>
      </c>
    </row>
    <row r="131" spans="1:9" ht="18.75" customHeight="1">
      <c r="A131" s="23"/>
      <c r="B131" s="48" t="s">
        <v>181</v>
      </c>
      <c r="C131" s="27">
        <v>90</v>
      </c>
      <c r="D131" s="27">
        <v>187.2</v>
      </c>
      <c r="E131" s="41">
        <v>187.2</v>
      </c>
      <c r="F131" s="27">
        <v>93.5</v>
      </c>
      <c r="G131" s="28">
        <f t="shared" si="41"/>
        <v>49.946581196581199</v>
      </c>
      <c r="H131" s="27">
        <f t="shared" si="42"/>
        <v>49.946581196581199</v>
      </c>
      <c r="I131" s="28">
        <f t="shared" si="43"/>
        <v>103.8888888888889</v>
      </c>
    </row>
    <row r="132" spans="1:9" ht="45.75" customHeight="1">
      <c r="A132" s="23"/>
      <c r="B132" s="48" t="s">
        <v>182</v>
      </c>
      <c r="C132" s="27">
        <v>0</v>
      </c>
      <c r="D132" s="27">
        <v>50</v>
      </c>
      <c r="E132" s="41">
        <v>50</v>
      </c>
      <c r="F132" s="27">
        <v>0</v>
      </c>
      <c r="G132" s="28">
        <f t="shared" si="41"/>
        <v>0</v>
      </c>
      <c r="H132" s="27">
        <f t="shared" si="42"/>
        <v>0</v>
      </c>
      <c r="I132" s="28" t="s">
        <v>273</v>
      </c>
    </row>
    <row r="133" spans="1:9" ht="30">
      <c r="A133" s="23"/>
      <c r="B133" s="48" t="s">
        <v>183</v>
      </c>
      <c r="C133" s="27">
        <v>0</v>
      </c>
      <c r="D133" s="27">
        <v>150</v>
      </c>
      <c r="E133" s="41">
        <v>150</v>
      </c>
      <c r="F133" s="27">
        <v>50</v>
      </c>
      <c r="G133" s="28">
        <f t="shared" si="41"/>
        <v>33.333333333333329</v>
      </c>
      <c r="H133" s="27">
        <f t="shared" si="42"/>
        <v>33.333333333333329</v>
      </c>
      <c r="I133" s="28" t="s">
        <v>273</v>
      </c>
    </row>
    <row r="134" spans="1:9">
      <c r="A134" s="23"/>
      <c r="B134" s="48" t="s">
        <v>184</v>
      </c>
      <c r="C134" s="27">
        <v>0</v>
      </c>
      <c r="D134" s="27">
        <v>21.6</v>
      </c>
      <c r="E134" s="41">
        <v>0</v>
      </c>
      <c r="F134" s="27">
        <v>0</v>
      </c>
      <c r="G134" s="28">
        <f t="shared" si="41"/>
        <v>0</v>
      </c>
      <c r="H134" s="27" t="s">
        <v>273</v>
      </c>
      <c r="I134" s="28" t="s">
        <v>273</v>
      </c>
    </row>
    <row r="135" spans="1:9" ht="24.75" customHeight="1">
      <c r="A135" s="23"/>
      <c r="B135" s="48" t="s">
        <v>185</v>
      </c>
      <c r="C135" s="27">
        <v>4.5</v>
      </c>
      <c r="D135" s="27">
        <v>24.3</v>
      </c>
      <c r="E135" s="41">
        <v>24.3</v>
      </c>
      <c r="F135" s="27">
        <v>12</v>
      </c>
      <c r="G135" s="28">
        <f t="shared" si="41"/>
        <v>49.382716049382715</v>
      </c>
      <c r="H135" s="27">
        <f t="shared" si="42"/>
        <v>49.382716049382715</v>
      </c>
      <c r="I135" s="51" t="s">
        <v>242</v>
      </c>
    </row>
    <row r="136" spans="1:9" ht="30">
      <c r="A136" s="23"/>
      <c r="B136" s="48" t="s">
        <v>186</v>
      </c>
      <c r="C136" s="27">
        <v>4604.3</v>
      </c>
      <c r="D136" s="27">
        <v>8245.6</v>
      </c>
      <c r="E136" s="41">
        <v>8245.6</v>
      </c>
      <c r="F136" s="27">
        <v>5491.8</v>
      </c>
      <c r="G136" s="28">
        <f t="shared" si="41"/>
        <v>66.602794217522074</v>
      </c>
      <c r="H136" s="27">
        <f t="shared" si="42"/>
        <v>66.602794217522074</v>
      </c>
      <c r="I136" s="28">
        <f t="shared" si="43"/>
        <v>119.275459896184</v>
      </c>
    </row>
    <row r="137" spans="1:9">
      <c r="A137" s="23">
        <v>1006</v>
      </c>
      <c r="B137" s="44" t="s">
        <v>187</v>
      </c>
      <c r="C137" s="13">
        <f>C138</f>
        <v>921.7</v>
      </c>
      <c r="D137" s="13">
        <f t="shared" ref="D137:F137" si="48">D138</f>
        <v>2845.9</v>
      </c>
      <c r="E137" s="13">
        <f t="shared" si="48"/>
        <v>2845.9</v>
      </c>
      <c r="F137" s="13">
        <f t="shared" si="48"/>
        <v>933.2</v>
      </c>
      <c r="G137" s="26">
        <f t="shared" si="41"/>
        <v>32.791032713728526</v>
      </c>
      <c r="H137" s="13">
        <f t="shared" si="42"/>
        <v>32.791032713728526</v>
      </c>
      <c r="I137" s="26">
        <f t="shared" si="43"/>
        <v>101.24769447759574</v>
      </c>
    </row>
    <row r="138" spans="1:9">
      <c r="A138" s="23"/>
      <c r="B138" s="48" t="s">
        <v>188</v>
      </c>
      <c r="C138" s="27">
        <v>921.7</v>
      </c>
      <c r="D138" s="27">
        <v>2845.9</v>
      </c>
      <c r="E138" s="27">
        <v>2845.9</v>
      </c>
      <c r="F138" s="27">
        <v>933.2</v>
      </c>
      <c r="G138" s="28">
        <f t="shared" si="41"/>
        <v>32.791032713728526</v>
      </c>
      <c r="H138" s="27">
        <f t="shared" si="42"/>
        <v>32.791032713728526</v>
      </c>
      <c r="I138" s="28">
        <f t="shared" si="43"/>
        <v>101.24769447759574</v>
      </c>
    </row>
    <row r="139" spans="1:9" ht="26.25" customHeight="1">
      <c r="A139" s="35">
        <v>11</v>
      </c>
      <c r="B139" s="53" t="s">
        <v>189</v>
      </c>
      <c r="C139" s="37">
        <f>C140</f>
        <v>5052.1000000000004</v>
      </c>
      <c r="D139" s="37">
        <f t="shared" ref="D139:F139" si="49">D140</f>
        <v>9840.7999999999993</v>
      </c>
      <c r="E139" s="37">
        <f t="shared" si="49"/>
        <v>26829.499999999996</v>
      </c>
      <c r="F139" s="37">
        <f t="shared" si="49"/>
        <v>12425</v>
      </c>
      <c r="G139" s="38">
        <f t="shared" ref="G139:G140" si="50">F139/D139*100</f>
        <v>126.26006015771077</v>
      </c>
      <c r="H139" s="37">
        <f t="shared" ref="H139:H141" si="51">F139/E139*100</f>
        <v>46.31096367804097</v>
      </c>
      <c r="I139" s="50" t="s">
        <v>271</v>
      </c>
    </row>
    <row r="140" spans="1:9" ht="26.25" customHeight="1">
      <c r="A140" s="23">
        <v>1102</v>
      </c>
      <c r="B140" s="44" t="s">
        <v>190</v>
      </c>
      <c r="C140" s="13">
        <f>SUM(C141:C148)</f>
        <v>5052.1000000000004</v>
      </c>
      <c r="D140" s="13">
        <f t="shared" ref="D140:F140" si="52">SUM(D141:D148)</f>
        <v>9840.7999999999993</v>
      </c>
      <c r="E140" s="13">
        <f t="shared" si="52"/>
        <v>26829.499999999996</v>
      </c>
      <c r="F140" s="13">
        <f t="shared" si="52"/>
        <v>12425</v>
      </c>
      <c r="G140" s="26">
        <f t="shared" si="50"/>
        <v>126.26006015771077</v>
      </c>
      <c r="H140" s="13">
        <f t="shared" si="51"/>
        <v>46.31096367804097</v>
      </c>
      <c r="I140" s="50" t="s">
        <v>271</v>
      </c>
    </row>
    <row r="141" spans="1:9" ht="45" customHeight="1">
      <c r="A141" s="23"/>
      <c r="B141" s="48" t="s">
        <v>191</v>
      </c>
      <c r="C141" s="27">
        <v>0</v>
      </c>
      <c r="D141" s="27">
        <v>0</v>
      </c>
      <c r="E141" s="27">
        <v>13133.9</v>
      </c>
      <c r="F141" s="27">
        <v>5366.1</v>
      </c>
      <c r="G141" s="28" t="s">
        <v>273</v>
      </c>
      <c r="H141" s="27">
        <f t="shared" si="51"/>
        <v>40.856866581898757</v>
      </c>
      <c r="I141" s="28" t="s">
        <v>273</v>
      </c>
    </row>
    <row r="142" spans="1:9" ht="42" customHeight="1">
      <c r="A142" s="22"/>
      <c r="B142" s="48" t="s">
        <v>192</v>
      </c>
      <c r="C142" s="27">
        <v>4753</v>
      </c>
      <c r="D142" s="27">
        <v>8590.7999999999993</v>
      </c>
      <c r="E142" s="27">
        <v>8640.7999999999993</v>
      </c>
      <c r="F142" s="27">
        <v>5985.9</v>
      </c>
      <c r="G142" s="28">
        <f t="shared" ref="G142:G150" si="53">F142/D142*100</f>
        <v>69.67802765749407</v>
      </c>
      <c r="H142" s="27">
        <f t="shared" ref="H142:H150" si="54">F142/E142*100</f>
        <v>69.274835663364513</v>
      </c>
      <c r="I142" s="28">
        <f t="shared" ref="I142:I150" si="55">F142/C142*100</f>
        <v>125.93940669051125</v>
      </c>
    </row>
    <row r="143" spans="1:9" ht="30" customHeight="1">
      <c r="A143" s="22"/>
      <c r="B143" s="48" t="s">
        <v>193</v>
      </c>
      <c r="C143" s="27">
        <v>93.3</v>
      </c>
      <c r="D143" s="27">
        <v>500</v>
      </c>
      <c r="E143" s="27">
        <v>724.8</v>
      </c>
      <c r="F143" s="27">
        <v>699.2</v>
      </c>
      <c r="G143" s="28">
        <f t="shared" si="53"/>
        <v>139.84</v>
      </c>
      <c r="H143" s="27">
        <f t="shared" si="54"/>
        <v>96.467991169977935</v>
      </c>
      <c r="I143" s="51" t="s">
        <v>269</v>
      </c>
    </row>
    <row r="144" spans="1:9" ht="28.5" customHeight="1">
      <c r="A144" s="22"/>
      <c r="B144" s="48" t="s">
        <v>194</v>
      </c>
      <c r="C144" s="27">
        <v>29.1</v>
      </c>
      <c r="D144" s="27">
        <v>250</v>
      </c>
      <c r="E144" s="27">
        <v>250</v>
      </c>
      <c r="F144" s="27">
        <v>97.8</v>
      </c>
      <c r="G144" s="28">
        <f t="shared" si="53"/>
        <v>39.119999999999997</v>
      </c>
      <c r="H144" s="27">
        <f t="shared" si="54"/>
        <v>39.119999999999997</v>
      </c>
      <c r="I144" s="51" t="s">
        <v>270</v>
      </c>
    </row>
    <row r="145" spans="1:9" ht="15" customHeight="1">
      <c r="A145" s="22"/>
      <c r="B145" s="48" t="s">
        <v>257</v>
      </c>
      <c r="C145" s="27">
        <v>176.7</v>
      </c>
      <c r="D145" s="27">
        <v>0</v>
      </c>
      <c r="E145" s="27">
        <v>0</v>
      </c>
      <c r="F145" s="27">
        <v>0</v>
      </c>
      <c r="G145" s="28" t="s">
        <v>273</v>
      </c>
      <c r="H145" s="27" t="s">
        <v>273</v>
      </c>
      <c r="I145" s="28">
        <f t="shared" si="55"/>
        <v>0</v>
      </c>
    </row>
    <row r="146" spans="1:9">
      <c r="A146" s="22"/>
      <c r="B146" s="48" t="s">
        <v>195</v>
      </c>
      <c r="C146" s="27">
        <v>0</v>
      </c>
      <c r="D146" s="27">
        <v>500</v>
      </c>
      <c r="E146" s="27">
        <v>3105</v>
      </c>
      <c r="F146" s="27">
        <v>109</v>
      </c>
      <c r="G146" s="28">
        <f t="shared" si="53"/>
        <v>21.8</v>
      </c>
      <c r="H146" s="27">
        <f t="shared" si="54"/>
        <v>3.5104669887278583</v>
      </c>
      <c r="I146" s="28" t="s">
        <v>273</v>
      </c>
    </row>
    <row r="147" spans="1:9" ht="33" customHeight="1">
      <c r="A147" s="22"/>
      <c r="B147" s="48" t="s">
        <v>137</v>
      </c>
      <c r="C147" s="27">
        <v>0</v>
      </c>
      <c r="D147" s="27">
        <v>0</v>
      </c>
      <c r="E147" s="27">
        <v>750</v>
      </c>
      <c r="F147" s="27">
        <v>0</v>
      </c>
      <c r="G147" s="28" t="s">
        <v>273</v>
      </c>
      <c r="H147" s="27">
        <f t="shared" si="54"/>
        <v>0</v>
      </c>
      <c r="I147" s="28" t="s">
        <v>273</v>
      </c>
    </row>
    <row r="148" spans="1:9" ht="33" customHeight="1">
      <c r="A148" s="22"/>
      <c r="B148" s="48" t="s">
        <v>103</v>
      </c>
      <c r="C148" s="27">
        <v>0</v>
      </c>
      <c r="D148" s="27">
        <v>0</v>
      </c>
      <c r="E148" s="27">
        <v>225</v>
      </c>
      <c r="F148" s="27">
        <v>167</v>
      </c>
      <c r="G148" s="28" t="s">
        <v>273</v>
      </c>
      <c r="H148" s="27">
        <f t="shared" si="54"/>
        <v>74.222222222222229</v>
      </c>
      <c r="I148" s="28" t="s">
        <v>273</v>
      </c>
    </row>
    <row r="149" spans="1:9" ht="15.75">
      <c r="A149" s="35">
        <v>13</v>
      </c>
      <c r="B149" s="53" t="s">
        <v>196</v>
      </c>
      <c r="C149" s="37">
        <f>C150</f>
        <v>2266.1999999999998</v>
      </c>
      <c r="D149" s="37">
        <f t="shared" ref="D149:F149" si="56">D150</f>
        <v>3387.8</v>
      </c>
      <c r="E149" s="37">
        <f t="shared" si="56"/>
        <v>3287.8</v>
      </c>
      <c r="F149" s="37">
        <f t="shared" si="56"/>
        <v>1520.7</v>
      </c>
      <c r="G149" s="38">
        <f t="shared" si="53"/>
        <v>44.887537635043387</v>
      </c>
      <c r="H149" s="37">
        <f t="shared" si="54"/>
        <v>46.252813431473932</v>
      </c>
      <c r="I149" s="38">
        <f t="shared" si="55"/>
        <v>67.103521313211559</v>
      </c>
    </row>
    <row r="150" spans="1:9">
      <c r="A150" s="23">
        <v>1301</v>
      </c>
      <c r="B150" s="44" t="s">
        <v>197</v>
      </c>
      <c r="C150" s="13">
        <v>2266.1999999999998</v>
      </c>
      <c r="D150" s="13">
        <v>3387.8</v>
      </c>
      <c r="E150" s="13">
        <v>3287.8</v>
      </c>
      <c r="F150" s="13">
        <v>1520.7</v>
      </c>
      <c r="G150" s="26">
        <f t="shared" si="53"/>
        <v>44.887537635043387</v>
      </c>
      <c r="H150" s="13">
        <f t="shared" si="54"/>
        <v>46.252813431473932</v>
      </c>
      <c r="I150" s="26">
        <f t="shared" si="55"/>
        <v>67.103521313211559</v>
      </c>
    </row>
    <row r="151" spans="1:9">
      <c r="A151" s="24"/>
      <c r="B151" s="49" t="s">
        <v>198</v>
      </c>
      <c r="C151" s="13">
        <f>C5+C36+C51+C72+C106+C119+C139+C149</f>
        <v>435214.1</v>
      </c>
      <c r="D151" s="13">
        <f>D5+D36+D51+D72+D106+D119+D139+D149</f>
        <v>892995.20000000007</v>
      </c>
      <c r="E151" s="13">
        <f>E5+E36+E51+E72+E106+E119+E139+E149</f>
        <v>1032993.5000000001</v>
      </c>
      <c r="F151" s="13">
        <f>F5+F36+F51+F72+F106+F119+F139+F149</f>
        <v>462702.30000000005</v>
      </c>
      <c r="G151" s="26">
        <f t="shared" ref="G151" si="57">F151/D151*100</f>
        <v>51.814645812205939</v>
      </c>
      <c r="H151" s="13">
        <f t="shared" ref="H151" si="58">F151/E151*100</f>
        <v>44.79237284648935</v>
      </c>
      <c r="I151" s="26">
        <f t="shared" ref="I151" si="59">F151/C151*100</f>
        <v>106.31601779446025</v>
      </c>
    </row>
  </sheetData>
  <mergeCells count="6">
    <mergeCell ref="C2:C3"/>
    <mergeCell ref="G1:I1"/>
    <mergeCell ref="A2:A3"/>
    <mergeCell ref="D2:F2"/>
    <mergeCell ref="G2:I2"/>
    <mergeCell ref="B2:B3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84" orientation="landscape" horizontalDpi="0" verticalDpi="0" r:id="rId1"/>
  <headerFooter>
    <oddFooter>&amp;R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Доходы</vt:lpstr>
      <vt:lpstr>Расходы</vt:lpstr>
      <vt:lpstr>Доходы!Заголовки_для_печати</vt:lpstr>
      <vt:lpstr>Расходы!Заголовки_для_печати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Ольга</cp:lastModifiedBy>
  <cp:lastPrinted>2021-08-27T13:35:44Z</cp:lastPrinted>
  <dcterms:created xsi:type="dcterms:W3CDTF">2021-08-06T09:49:11Z</dcterms:created>
  <dcterms:modified xsi:type="dcterms:W3CDTF">2021-08-27T13:40:59Z</dcterms:modified>
</cp:coreProperties>
</file>