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360" windowHeight="4185" activeTab="0"/>
  </bookViews>
  <sheets>
    <sheet name=" приложение 2" sheetId="1" r:id="rId1"/>
  </sheets>
  <definedNames>
    <definedName name="_xlnm.Print_Area" localSheetId="0">' приложение 2'!$A$1:$E$96</definedName>
  </definedNames>
  <calcPr fullCalcOnLoad="1"/>
</workbook>
</file>

<file path=xl/sharedStrings.xml><?xml version="1.0" encoding="utf-8"?>
<sst xmlns="http://schemas.openxmlformats.org/spreadsheetml/2006/main" count="201" uniqueCount="191">
  <si>
    <t>Код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</si>
  <si>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</si>
  <si>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</si>
  <si>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</si>
  <si>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</si>
  <si>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</si>
  <si>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</si>
  <si>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108 00000 00 0000 000</t>
  </si>
  <si>
    <t>ГОСУДАРСТВЕННАЯ ПОШЛИНА</t>
  </si>
  <si>
    <t>111 00000 00 0000 000</t>
  </si>
  <si>
    <t>114 00000 00 0000 000</t>
  </si>
  <si>
    <t>116 00000 00 0000 000</t>
  </si>
  <si>
    <t>200 00000 00 0000 000</t>
  </si>
  <si>
    <t xml:space="preserve">БЕЗВОЗМЕЗДНЫЕ ПОСТУПЛЕНИЯ </t>
  </si>
  <si>
    <t>ВСЕГО ДОХОДОВ</t>
  </si>
  <si>
    <t>Иные межбюджетные трансферты</t>
  </si>
  <si>
    <t>Единый сельскохозяйственный налог</t>
  </si>
  <si>
    <t>112 00000 00 0000 000</t>
  </si>
  <si>
    <t>ДОХОДЫ ОТ ПРОДАЖИ МАТЕРИАЛЬНЫХ И НЕМАТЕРИАЛЬНЫХ АКТИВОВ</t>
  </si>
  <si>
    <t>115 00000 00 0000 000</t>
  </si>
  <si>
    <t>АДМИНИСТРАТИВНЫЕ ПЛАТЕЖИ И СБОРЫ</t>
  </si>
  <si>
    <t>ПРОЧИЕ НЕНАЛОГОВЫЕ ДОХОДЫ</t>
  </si>
  <si>
    <t>Невыясненные поступления, зачисляемые в бюджеты городских округов</t>
  </si>
  <si>
    <t>202 00000 00 0000 000</t>
  </si>
  <si>
    <t>Прочие безвозмездные поступления</t>
  </si>
  <si>
    <t xml:space="preserve"> 114 06012 04 0000 430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</si>
  <si>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</si>
  <si>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</si>
  <si>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</si>
  <si>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</si>
  <si>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</si>
  <si>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Единый налог на вмененный доход для отдельных видов деятельности (за налоговые периоды, истекшие до 1 января 2011 года)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</si>
  <si>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</si>
  <si>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</si>
  <si>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100 00000 00 0000 000</t>
  </si>
  <si>
    <t xml:space="preserve"> НАЛОГОВЫЕ И НЕНАЛОГОВЫЕ ДОХОДЫ</t>
  </si>
  <si>
    <t>101 00000 00 0000 000</t>
  </si>
  <si>
    <t>101 02000 01 0000 110</t>
  </si>
  <si>
    <t xml:space="preserve"> 101 02010 01 0000 110 </t>
  </si>
  <si>
    <t xml:space="preserve"> 101 02030 01 0000 110</t>
  </si>
  <si>
    <t xml:space="preserve"> 101 02040 01 0000 110</t>
  </si>
  <si>
    <t>105 00000 00 0000 000</t>
  </si>
  <si>
    <t>105 02000 02 0000 110</t>
  </si>
  <si>
    <t xml:space="preserve"> 105 02010 02 0000 110</t>
  </si>
  <si>
    <t xml:space="preserve"> 105 02020 02 0000 110</t>
  </si>
  <si>
    <t>105 03000 01 0000 110</t>
  </si>
  <si>
    <t>105 03010 01 0000 110</t>
  </si>
  <si>
    <t>106 00000 00 0000 000</t>
  </si>
  <si>
    <t>106 01000 00 0000 110</t>
  </si>
  <si>
    <t xml:space="preserve">106 01020 04 0000 110 </t>
  </si>
  <si>
    <t>106 06000 00 0000 110</t>
  </si>
  <si>
    <t>108 03000 01 0000 110</t>
  </si>
  <si>
    <t>108 03010 01 0000 110</t>
  </si>
  <si>
    <t xml:space="preserve">Государственная пошлина по делам, рассматриваемым в судах общей юрисдикции, мировыми судьями </t>
  </si>
  <si>
    <t>ДОХОДЫ ОТ ИСПОЛЬЗОВАНИЯ ИМУЩЕСТВА, НАХОДЯЩЕГОСЯ В ГОСУДАРСТВЕННОЙ И МУНИЦИПАЛЬНОЙ СОБСТВЕННОСТИ</t>
  </si>
  <si>
    <t xml:space="preserve"> 111 05012 04 0000 120</t>
  </si>
  <si>
    <t>111 05000 00 0000 120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</si>
  <si>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</si>
  <si>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111 07000 00 0000 120</t>
  </si>
  <si>
    <t>Платежи от государственных и муниципальных унитарных предприятий</t>
  </si>
  <si>
    <t>111 07014 04 0000 120</t>
  </si>
  <si>
    <t>112 01010 01 0000 120</t>
  </si>
  <si>
    <t xml:space="preserve"> 112 01030 01 0000 120</t>
  </si>
  <si>
    <t xml:space="preserve"> 112 01040 01 0000 120</t>
  </si>
  <si>
    <t>114 02000 00 0000 000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</si>
  <si>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</t>
  </si>
  <si>
    <t>114 02043 04 0000 410</t>
  </si>
  <si>
    <t>114 06000 00 0000 430</t>
  </si>
  <si>
    <t>115 02000 00 0000 140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</si>
  <si>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</si>
  <si>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115 02040 04 0000 140</t>
  </si>
  <si>
    <t>ШТРАФЫ, САНКЦИИ, ВОЗМЕЩЕНИЕ УЩЕРБА</t>
  </si>
  <si>
    <t>117 00000 00 0000 000</t>
  </si>
  <si>
    <t xml:space="preserve"> 117 01040 04 0000 180</t>
  </si>
  <si>
    <t>Наименование показателя</t>
  </si>
  <si>
    <t>105 04000 02 0000 110</t>
  </si>
  <si>
    <t>105 04010 02 0000 110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</si>
  <si>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</si>
  <si>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</si>
  <si>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</si>
  <si>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</si>
  <si>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</si>
  <si>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</si>
  <si>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103 00000 00 0000 000</t>
  </si>
  <si>
    <t>103 02230 01 0000 110</t>
  </si>
  <si>
    <t>103 02240 01 0000 110</t>
  </si>
  <si>
    <t>103 02250 01 0000 110</t>
  </si>
  <si>
    <t>103 02260 01 0000 110</t>
  </si>
  <si>
    <t>103 02000 01 0000 110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</si>
  <si>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</si>
  <si>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</si>
  <si>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</si>
  <si>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</si>
  <si>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111 05074 04 0000 120</t>
  </si>
  <si>
    <t>111 09000 00 0000 120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</si>
  <si>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</si>
  <si>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111 09044 04 0000 120</t>
  </si>
  <si>
    <t>НАЛОГИ НА ПРИБЫЛЬ, ДОХОДЫ</t>
  </si>
  <si>
    <t>101 02020 01 0000 110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</si>
  <si>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</si>
  <si>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</si>
  <si>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</si>
  <si>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</si>
  <si>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1 13 00000 00 0000 000</t>
  </si>
  <si>
    <t>1 13 02000 00 0000 130</t>
  </si>
  <si>
    <t>Доходы от компенсации затрат государства</t>
  </si>
  <si>
    <t>1 13 02994 04 0000 130</t>
  </si>
  <si>
    <t>Прочие доходы от компенсации затрат бюджетов городских округов</t>
  </si>
  <si>
    <t>ДОХОДЫ ОТ ОКАЗАНИЯ ПЛАТНЫХ УСЛУГ (РАБОТ) И КОМПЕНСАЦИИ ЗАТРАТ ГОСУДАРСТВА</t>
  </si>
  <si>
    <t>НАЛОГИ НА ТОВАРЫ (РАБОТЫ, УСЛУГИ), РЕАЛИЗУЕМЫЕ НА ТЕРРИТОРИИ РОССИЙСКОЙ ФЕДЕРАЦИИ</t>
  </si>
  <si>
    <t xml:space="preserve">Доходы от продажи земельных участков, находящихся в государственной и муниципальной собственности </t>
  </si>
  <si>
    <t>108 07150 01 0000 110</t>
  </si>
  <si>
    <t>108 07000 01 0000 110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</si>
  <si>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</si>
  <si>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207 00000 00 0000 000</t>
  </si>
  <si>
    <t>Прочие безвозмездные поступления в бюджеты городских округов</t>
  </si>
  <si>
    <t>117 05040 04 0000 180</t>
  </si>
  <si>
    <t>Прочие неналоговые доходы бюджетов городских округов</t>
  </si>
  <si>
    <t xml:space="preserve">тыс.рублей </t>
  </si>
  <si>
    <t>Безвозмездные поступления от других бюджетов бюджетной системы Российской Федерации</t>
  </si>
  <si>
    <t>Субвенции бюджетам бюджетной системы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</si>
  <si>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</si>
  <si>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</si>
  <si>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Дотации бюджетам бюджетной системы Российской Федерации</t>
  </si>
  <si>
    <t xml:space="preserve"> 202 10000 00 0000 150</t>
  </si>
  <si>
    <t xml:space="preserve"> 202 20000 00 0000 150</t>
  </si>
  <si>
    <t xml:space="preserve"> 202 30000 00 0000 150</t>
  </si>
  <si>
    <t xml:space="preserve"> 202 40000 00 0000 150</t>
  </si>
  <si>
    <t>207 04000 04 0000 150</t>
  </si>
  <si>
    <t>% выполнения плана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</si>
  <si>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</si>
  <si>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</si>
  <si>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</si>
  <si>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</si>
  <si>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</si>
  <si>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</si>
  <si>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</si>
  <si>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</si>
  <si>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</si>
  <si>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бюджетам бюджетной системы Российской Федерации (межбюджетные субсидии)</t>
  </si>
  <si>
    <t>Приложение  2   к решению Ливенского городского Совета народных депутатов                                      от                     2021 г. №                  -ГС</t>
  </si>
  <si>
    <t>Доходы бюджета г.Ливны за 2020 год по кодам видов доходов, подвидов доходов, классификации операций сектора государственного управления, относящихся к доходам бюджета</t>
  </si>
  <si>
    <t>План   2020г.</t>
  </si>
  <si>
    <t>Факт   2020г.</t>
  </si>
  <si>
    <t>св.100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</si>
  <si>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</si>
  <si>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116 01053 01 0000 140</t>
  </si>
  <si>
    <t>116 01063 01 0000 140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</si>
  <si>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</si>
  <si>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</si>
  <si>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</si>
  <si>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</si>
  <si>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</si>
  <si>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</si>
  <si>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116 01084 01 0000 140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</si>
  <si>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</si>
  <si>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116 01133 01 0000 140</t>
  </si>
  <si>
    <t>116 01143 01 0000 140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</si>
  <si>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</si>
  <si>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</si>
  <si>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</si>
  <si>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</si>
  <si>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116 01173 01 0000 140</t>
  </si>
  <si>
    <t>116 01193 01 0000 140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</si>
  <si>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</si>
  <si>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</si>
  <si>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116 01203 01 0000 140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</si>
  <si>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</si>
  <si>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116 02020 02 0000 140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</si>
  <si>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</si>
  <si>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116 07010 04 0000 140</t>
  </si>
  <si>
    <t>116 10032 04 0000 140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</si>
  <si>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</si>
  <si>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116 10100 04 0000 140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</si>
  <si>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федерального бюджета)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</si>
  <si>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</si>
  <si>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116 10123 01 0000 140</t>
  </si>
  <si>
    <t>116 10129 01 0000 140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</si>
  <si>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</si>
  <si>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218 00000 00 0000 000</t>
  </si>
  <si>
    <t>218 04010 04 0000 150</t>
  </si>
  <si>
    <t>Доходы бюджетов городских округов от возврата бюджетными учреждениями остатков субсидий прошлых лет</t>
  </si>
  <si>
    <t>219 00000 00 0000 000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</si>
  <si>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</si>
  <si>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20149 60010 04 0000 150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</si>
  <si>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</si>
  <si>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</si>
  <si>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</si>
  <si>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</si>
  <si>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 xml:space="preserve"> 101 02050 01 2100 110</t>
  </si>
  <si>
    <t>ПЛАТЕЖИ ПРИ ПОЛЬЗОВАНИИ ПРИРОДНЫМИ РЕСУРСАМИ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</si>
</sst>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0&quot;р.&quot;"/>
    <numFmt numFmtId="178" formatCode="0.000"/>
    <numFmt numFmtId="179" formatCode="0.0000"/>
    <numFmt numFmtId="180" formatCode="0000"/>
    <numFmt numFmtId="181" formatCode="#,##0.000"/>
    <numFmt numFmtId="182" formatCode="#,##0.0"/>
    <numFmt numFmtId="183" formatCode="0.000000"/>
    <numFmt numFmtId="184" formatCode="0.00000"/>
  </numFmts>
  <fonts count="46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1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17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182" fontId="4" fillId="0" borderId="10" xfId="0" applyNumberFormat="1" applyFont="1" applyFill="1" applyBorder="1" applyAlignment="1">
      <alignment horizontal="center" vertical="center"/>
    </xf>
    <xf numFmtId="18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82" fontId="7" fillId="0" borderId="10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82" fontId="7" fillId="0" borderId="10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wrapText="1"/>
    </xf>
    <xf numFmtId="2" fontId="4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>
      <alignment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NumberFormat="1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182" fontId="4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3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173" fontId="5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/>
    </xf>
    <xf numFmtId="173" fontId="1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9" fillId="0" borderId="1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173" fontId="4" fillId="0" borderId="10" xfId="0" applyNumberFormat="1" applyFont="1" applyFill="1" applyBorder="1" applyAlignment="1">
      <alignment horizontal="center" vertical="center"/>
    </xf>
    <xf numFmtId="173" fontId="7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73" fontId="7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73" fontId="8" fillId="0" borderId="0" xfId="0" applyNumberFormat="1" applyFont="1" applyFill="1" applyAlignment="1">
      <alignment/>
    </xf>
    <xf numFmtId="173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8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82" fontId="4" fillId="0" borderId="0" xfId="0" applyNumberFormat="1" applyFont="1" applyFill="1" applyBorder="1" applyAlignment="1">
      <alignment/>
    </xf>
    <xf numFmtId="182" fontId="7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3" fontId="1" fillId="0" borderId="10" xfId="0" applyNumberFormat="1" applyFont="1" applyFill="1" applyBorder="1" applyAlignment="1">
      <alignment horizontal="center" vertical="center" wrapText="1"/>
    </xf>
    <xf numFmtId="173" fontId="5" fillId="0" borderId="0" xfId="0" applyNumberFormat="1" applyFont="1" applyFill="1" applyAlignment="1">
      <alignment horizontal="center" vertical="center"/>
    </xf>
    <xf numFmtId="0" fontId="4" fillId="0" borderId="12" xfId="0" applyNumberFormat="1" applyFont="1" applyFill="1" applyBorder="1" applyAlignment="1">
      <alignment vertical="center" wrapText="1"/>
    </xf>
    <xf numFmtId="182" fontId="7" fillId="0" borderId="10" xfId="0" applyNumberFormat="1" applyFont="1" applyFill="1" applyBorder="1" applyAlignment="1">
      <alignment horizontal="center" vertical="center" wrapText="1"/>
    </xf>
    <xf numFmtId="182" fontId="7" fillId="0" borderId="0" xfId="0" applyNumberFormat="1" applyFont="1" applyFill="1" applyAlignment="1">
      <alignment/>
    </xf>
    <xf numFmtId="0" fontId="7" fillId="3" borderId="10" xfId="0" applyFont="1" applyFill="1" applyBorder="1" applyAlignment="1">
      <alignment horizontal="center" vertical="center"/>
    </xf>
    <xf numFmtId="182" fontId="7" fillId="3" borderId="10" xfId="0" applyNumberFormat="1" applyFont="1" applyFill="1" applyBorder="1" applyAlignment="1">
      <alignment horizontal="center" vertical="center"/>
    </xf>
    <xf numFmtId="173" fontId="7" fillId="3" borderId="10" xfId="0" applyNumberFormat="1" applyFont="1" applyFill="1" applyBorder="1" applyAlignment="1">
      <alignment horizontal="center" vertical="center"/>
    </xf>
    <xf numFmtId="182" fontId="7" fillId="3" borderId="10" xfId="0" applyNumberFormat="1" applyFont="1" applyFill="1" applyBorder="1" applyAlignment="1">
      <alignment horizontal="center" vertical="center"/>
    </xf>
    <xf numFmtId="173" fontId="7" fillId="3" borderId="10" xfId="0" applyNumberFormat="1" applyFont="1" applyFill="1" applyBorder="1" applyAlignment="1">
      <alignment horizontal="center" vertical="center"/>
    </xf>
    <xf numFmtId="0" fontId="7" fillId="31" borderId="10" xfId="0" applyFont="1" applyFill="1" applyBorder="1" applyAlignment="1">
      <alignment horizontal="center" vertical="center"/>
    </xf>
    <xf numFmtId="182" fontId="7" fillId="31" borderId="10" xfId="0" applyNumberFormat="1" applyFont="1" applyFill="1" applyBorder="1" applyAlignment="1">
      <alignment horizontal="center" vertical="center"/>
    </xf>
    <xf numFmtId="173" fontId="7" fillId="31" borderId="10" xfId="0" applyNumberFormat="1" applyFont="1" applyFill="1" applyBorder="1" applyAlignment="1">
      <alignment horizontal="center" vertical="center"/>
    </xf>
    <xf numFmtId="0" fontId="7" fillId="31" borderId="10" xfId="0" applyFont="1" applyFill="1" applyBorder="1" applyAlignment="1">
      <alignment horizontal="left" wrapText="1"/>
    </xf>
    <xf numFmtId="0" fontId="9" fillId="31" borderId="10" xfId="0" applyFont="1" applyFill="1" applyBorder="1" applyAlignment="1">
      <alignment horizontal="center" vertical="center"/>
    </xf>
    <xf numFmtId="0" fontId="9" fillId="31" borderId="10" xfId="0" applyFont="1" applyFill="1" applyBorder="1" applyAlignment="1">
      <alignment vertical="center" wrapText="1"/>
    </xf>
    <xf numFmtId="182" fontId="7" fillId="31" borderId="10" xfId="0" applyNumberFormat="1" applyFont="1" applyFill="1" applyBorder="1" applyAlignment="1">
      <alignment horizontal="center" vertical="center"/>
    </xf>
    <xf numFmtId="173" fontId="7" fillId="31" borderId="10" xfId="0" applyNumberFormat="1" applyFont="1" applyFill="1" applyBorder="1" applyAlignment="1">
      <alignment horizontal="center" vertical="center"/>
    </xf>
    <xf numFmtId="0" fontId="7" fillId="31" borderId="10" xfId="0" applyFont="1" applyFill="1" applyBorder="1" applyAlignment="1">
      <alignment horizontal="center" vertical="center"/>
    </xf>
    <xf numFmtId="0" fontId="7" fillId="31" borderId="10" xfId="0" applyFont="1" applyFill="1" applyBorder="1" applyAlignment="1">
      <alignment horizontal="left" wrapText="1"/>
    </xf>
    <xf numFmtId="0" fontId="7" fillId="31" borderId="10" xfId="0" applyFont="1" applyFill="1" applyBorder="1" applyAlignment="1">
      <alignment vertical="center" wrapText="1"/>
    </xf>
    <xf numFmtId="49" fontId="9" fillId="31" borderId="10" xfId="0" applyNumberFormat="1" applyFont="1" applyFill="1" applyBorder="1" applyAlignment="1">
      <alignment vertical="center" wrapText="1"/>
    </xf>
    <xf numFmtId="173" fontId="4" fillId="31" borderId="10" xfId="0" applyNumberFormat="1" applyFont="1" applyFill="1" applyBorder="1" applyAlignment="1">
      <alignment horizontal="center" vertical="center"/>
    </xf>
    <xf numFmtId="173" fontId="9" fillId="3" borderId="10" xfId="0" applyNumberFormat="1" applyFont="1" applyFill="1" applyBorder="1" applyAlignment="1">
      <alignment horizontal="center" vertical="center"/>
    </xf>
    <xf numFmtId="173" fontId="9" fillId="3" borderId="10" xfId="0" applyNumberFormat="1" applyFont="1" applyFill="1" applyBorder="1" applyAlignment="1">
      <alignment vertical="center" wrapText="1"/>
    </xf>
    <xf numFmtId="182" fontId="7" fillId="3" borderId="10" xfId="0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173" fontId="11" fillId="0" borderId="0" xfId="0" applyNumberFormat="1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11162"/>
  <dimension ref="A1:K101"/>
  <sheetViews>
    <sheetView tabSelected="1" view="pageBreakPreview" zoomScale="90" zoomScaleNormal="89" zoomScaleSheetLayoutView="90" workbookViewId="0" topLeftCell="A1">
      <selection activeCell="B48" sqref="B48"/>
    </sheetView>
  </sheetViews>
  <sheetFormatPr defaultColWidth="9.00390625" defaultRowHeight="12.75"/>
  <cols>
    <col min="1" max="1" width="28.125" style="39" customWidth="1"/>
    <col min="2" max="2" width="72.25390625" style="2" customWidth="1"/>
    <col min="3" max="3" width="13.375" style="1" customWidth="1"/>
    <col min="4" max="4" width="12.75390625" style="40" customWidth="1"/>
    <col min="5" max="5" width="11.75390625" style="40" customWidth="1"/>
    <col min="6" max="6" width="12.25390625" style="2" customWidth="1"/>
    <col min="7" max="7" width="13.25390625" style="2" customWidth="1"/>
    <col min="8" max="16384" width="9.125" style="2" customWidth="1"/>
  </cols>
  <sheetData>
    <row r="1" spans="3:5" ht="65.25" customHeight="1">
      <c r="C1" s="101" t="s">
        <v>140</v>
      </c>
      <c r="D1" s="101"/>
      <c r="E1" s="101"/>
    </row>
    <row r="2" spans="1:5" ht="46.5" customHeight="1">
      <c r="A2" s="100" t="s">
        <v>141</v>
      </c>
      <c r="B2" s="100"/>
      <c r="C2" s="100"/>
      <c r="D2" s="100"/>
      <c r="E2" s="100"/>
    </row>
    <row r="3" spans="1:6" ht="16.5" customHeight="1">
      <c r="A3" s="41"/>
      <c r="B3" s="42"/>
      <c r="C3" s="43"/>
      <c r="E3" s="71" t="s">
        <v>118</v>
      </c>
      <c r="F3" s="44"/>
    </row>
    <row r="4" spans="1:9" s="47" customFormat="1" ht="36.75" customHeight="1">
      <c r="A4" s="45" t="s">
        <v>0</v>
      </c>
      <c r="B4" s="45" t="s">
        <v>74</v>
      </c>
      <c r="C4" s="46" t="s">
        <v>142</v>
      </c>
      <c r="D4" s="46" t="s">
        <v>143</v>
      </c>
      <c r="E4" s="70" t="s">
        <v>129</v>
      </c>
      <c r="F4" s="99"/>
      <c r="G4" s="99"/>
      <c r="H4" s="99"/>
      <c r="I4" s="99"/>
    </row>
    <row r="5" spans="1:9" s="48" customFormat="1" ht="17.25" customHeight="1">
      <c r="A5" s="75" t="s">
        <v>34</v>
      </c>
      <c r="B5" s="98" t="s">
        <v>35</v>
      </c>
      <c r="C5" s="76">
        <f>C6+C13+C19+C27+C33+C38+C48+C52+C55+C60+C63+C81</f>
        <v>356727</v>
      </c>
      <c r="D5" s="76">
        <f>D6+D13+D19+D27+D33+D38+D48+D52+D55+D60+D63+D81</f>
        <v>352630.4</v>
      </c>
      <c r="E5" s="77">
        <f aca="true" t="shared" si="0" ref="E5:E24">D5/C5*100</f>
        <v>98.85161482029676</v>
      </c>
      <c r="F5" s="63"/>
      <c r="G5" s="64"/>
      <c r="H5" s="65"/>
      <c r="I5" s="65"/>
    </row>
    <row r="6" spans="1:9" s="48" customFormat="1" ht="17.25" customHeight="1">
      <c r="A6" s="80" t="s">
        <v>36</v>
      </c>
      <c r="B6" s="83" t="s">
        <v>97</v>
      </c>
      <c r="C6" s="81">
        <f>C7</f>
        <v>212190</v>
      </c>
      <c r="D6" s="81">
        <f>D7</f>
        <v>215671.2</v>
      </c>
      <c r="E6" s="82">
        <f t="shared" si="0"/>
        <v>101.64060511805457</v>
      </c>
      <c r="F6" s="66"/>
      <c r="G6" s="64"/>
      <c r="H6" s="67"/>
      <c r="I6" s="67"/>
    </row>
    <row r="7" spans="1:10" s="48" customFormat="1" ht="17.25" customHeight="1">
      <c r="A7" s="15" t="s">
        <v>37</v>
      </c>
      <c r="B7" s="49" t="s">
        <v>1</v>
      </c>
      <c r="C7" s="20">
        <f>C8+C9+C10+C11+C12</f>
        <v>212190</v>
      </c>
      <c r="D7" s="20">
        <f>D8+D9+D10+D11+D12</f>
        <v>215671.2</v>
      </c>
      <c r="E7" s="21">
        <f t="shared" si="0"/>
        <v>101.64060511805457</v>
      </c>
      <c r="F7" s="68"/>
      <c r="G7" s="67"/>
      <c r="H7" s="69"/>
      <c r="I7" s="69"/>
      <c r="J7" s="74"/>
    </row>
    <row r="8" spans="1:7" s="48" customFormat="1" ht="72" customHeight="1">
      <c r="A8" s="11" t="s">
        <v>38</v>
      </c>
      <c r="B8" s="34" t="s">
        <v>130</v>
      </c>
      <c r="C8" s="6">
        <v>209011</v>
      </c>
      <c r="D8" s="6">
        <v>212468.5</v>
      </c>
      <c r="E8" s="18">
        <f t="shared" si="0"/>
        <v>101.65421915592958</v>
      </c>
      <c r="G8" s="74"/>
    </row>
    <row r="9" spans="1:5" s="48" customFormat="1" ht="98.25" customHeight="1">
      <c r="A9" s="3" t="s">
        <v>98</v>
      </c>
      <c r="B9" s="34" t="s">
        <v>131</v>
      </c>
      <c r="C9" s="6">
        <v>944</v>
      </c>
      <c r="D9" s="6">
        <v>949.7</v>
      </c>
      <c r="E9" s="18">
        <f t="shared" si="0"/>
        <v>100.60381355932205</v>
      </c>
    </row>
    <row r="10" spans="1:5" s="48" customFormat="1" ht="59.25" customHeight="1">
      <c r="A10" s="3" t="s">
        <v>39</v>
      </c>
      <c r="B10" s="10" t="s">
        <v>132</v>
      </c>
      <c r="C10" s="6">
        <v>1745</v>
      </c>
      <c r="D10" s="6">
        <v>1755</v>
      </c>
      <c r="E10" s="18">
        <f t="shared" si="0"/>
        <v>100.57306590257879</v>
      </c>
    </row>
    <row r="11" spans="1:5" s="48" customFormat="1" ht="88.5" customHeight="1">
      <c r="A11" s="3" t="s">
        <v>40</v>
      </c>
      <c r="B11" s="34" t="s">
        <v>133</v>
      </c>
      <c r="C11" s="6">
        <v>490</v>
      </c>
      <c r="D11" s="6">
        <v>497.9</v>
      </c>
      <c r="E11" s="18">
        <f t="shared" si="0"/>
        <v>101.61224489795917</v>
      </c>
    </row>
    <row r="12" spans="1:5" s="48" customFormat="1" ht="56.25" customHeight="1">
      <c r="A12" s="3" t="s">
        <v>189</v>
      </c>
      <c r="B12" s="34" t="s">
        <v>188</v>
      </c>
      <c r="C12" s="6">
        <v>0</v>
      </c>
      <c r="D12" s="6">
        <v>0.1</v>
      </c>
      <c r="E12" s="18">
        <v>0</v>
      </c>
    </row>
    <row r="13" spans="1:5" s="48" customFormat="1" ht="33.75" customHeight="1">
      <c r="A13" s="84" t="s">
        <v>83</v>
      </c>
      <c r="B13" s="85" t="s">
        <v>109</v>
      </c>
      <c r="C13" s="86">
        <f>C14</f>
        <v>3196.2</v>
      </c>
      <c r="D13" s="86">
        <f>D14</f>
        <v>3137.6</v>
      </c>
      <c r="E13" s="82">
        <f t="shared" si="0"/>
        <v>98.16657280520619</v>
      </c>
    </row>
    <row r="14" spans="1:5" s="48" customFormat="1" ht="33.75" customHeight="1">
      <c r="A14" s="24" t="s">
        <v>88</v>
      </c>
      <c r="B14" s="32" t="s">
        <v>121</v>
      </c>
      <c r="C14" s="16">
        <f>C15+C16+C17+C18</f>
        <v>3196.2</v>
      </c>
      <c r="D14" s="16">
        <f>D15+D16+D17+D18</f>
        <v>3137.6</v>
      </c>
      <c r="E14" s="17">
        <f t="shared" si="0"/>
        <v>98.16657280520619</v>
      </c>
    </row>
    <row r="15" spans="1:5" s="48" customFormat="1" ht="67.5" customHeight="1">
      <c r="A15" s="3" t="s">
        <v>84</v>
      </c>
      <c r="B15" s="10" t="s">
        <v>89</v>
      </c>
      <c r="C15" s="6">
        <v>1500.9</v>
      </c>
      <c r="D15" s="6">
        <v>1447.2</v>
      </c>
      <c r="E15" s="18">
        <f t="shared" si="0"/>
        <v>96.42214671197281</v>
      </c>
    </row>
    <row r="16" spans="1:5" s="48" customFormat="1" ht="83.25" customHeight="1">
      <c r="A16" s="3" t="s">
        <v>85</v>
      </c>
      <c r="B16" s="34" t="s">
        <v>90</v>
      </c>
      <c r="C16" s="6">
        <v>9.4</v>
      </c>
      <c r="D16" s="6">
        <v>10.3</v>
      </c>
      <c r="E16" s="18">
        <f t="shared" si="0"/>
        <v>109.57446808510637</v>
      </c>
    </row>
    <row r="17" spans="1:6" s="48" customFormat="1" ht="63.75" customHeight="1">
      <c r="A17" s="3" t="s">
        <v>86</v>
      </c>
      <c r="B17" s="10" t="s">
        <v>91</v>
      </c>
      <c r="C17" s="6">
        <v>1936.7</v>
      </c>
      <c r="D17" s="6">
        <v>1946.9</v>
      </c>
      <c r="E17" s="18">
        <f t="shared" si="0"/>
        <v>100.52666907626376</v>
      </c>
      <c r="F17" s="50"/>
    </row>
    <row r="18" spans="1:6" s="48" customFormat="1" ht="72" customHeight="1">
      <c r="A18" s="3" t="s">
        <v>87</v>
      </c>
      <c r="B18" s="10" t="s">
        <v>92</v>
      </c>
      <c r="C18" s="6">
        <v>-250.8</v>
      </c>
      <c r="D18" s="6">
        <v>-266.8</v>
      </c>
      <c r="E18" s="18">
        <f t="shared" si="0"/>
        <v>106.37958532695376</v>
      </c>
      <c r="F18" s="51"/>
    </row>
    <row r="19" spans="1:5" s="48" customFormat="1" ht="17.25" customHeight="1">
      <c r="A19" s="80" t="s">
        <v>41</v>
      </c>
      <c r="B19" s="83" t="s">
        <v>2</v>
      </c>
      <c r="C19" s="86">
        <f>C20+C23+C25</f>
        <v>39345</v>
      </c>
      <c r="D19" s="86">
        <f>D20+D23+D25</f>
        <v>32165.3</v>
      </c>
      <c r="E19" s="87">
        <f t="shared" si="0"/>
        <v>81.75193798449612</v>
      </c>
    </row>
    <row r="20" spans="1:5" s="48" customFormat="1" ht="31.5" customHeight="1">
      <c r="A20" s="15" t="s">
        <v>42</v>
      </c>
      <c r="B20" s="32" t="s">
        <v>3</v>
      </c>
      <c r="C20" s="20">
        <f>C21+C22</f>
        <v>35000</v>
      </c>
      <c r="D20" s="20">
        <f>D21+D22</f>
        <v>29026.3</v>
      </c>
      <c r="E20" s="21">
        <f t="shared" si="0"/>
        <v>82.93228571428571</v>
      </c>
    </row>
    <row r="21" spans="1:5" s="48" customFormat="1" ht="21.75" customHeight="1">
      <c r="A21" s="3" t="s">
        <v>43</v>
      </c>
      <c r="B21" s="10" t="s">
        <v>3</v>
      </c>
      <c r="C21" s="6">
        <v>35000</v>
      </c>
      <c r="D21" s="6">
        <v>29026.2</v>
      </c>
      <c r="E21" s="18">
        <f t="shared" si="0"/>
        <v>82.932</v>
      </c>
    </row>
    <row r="22" spans="1:5" s="48" customFormat="1" ht="33" customHeight="1">
      <c r="A22" s="3" t="s">
        <v>44</v>
      </c>
      <c r="B22" s="10" t="s">
        <v>31</v>
      </c>
      <c r="C22" s="6">
        <v>0</v>
      </c>
      <c r="D22" s="6">
        <v>0.1</v>
      </c>
      <c r="E22" s="18">
        <v>0</v>
      </c>
    </row>
    <row r="23" spans="1:5" s="48" customFormat="1" ht="17.25" customHeight="1">
      <c r="A23" s="15" t="s">
        <v>45</v>
      </c>
      <c r="B23" s="23" t="s">
        <v>16</v>
      </c>
      <c r="C23" s="20">
        <f>C24</f>
        <v>1785</v>
      </c>
      <c r="D23" s="20">
        <f>D24</f>
        <v>546</v>
      </c>
      <c r="E23" s="21">
        <f>D23/C23*100</f>
        <v>30.58823529411765</v>
      </c>
    </row>
    <row r="24" spans="1:5" s="48" customFormat="1" ht="17.25" customHeight="1">
      <c r="A24" s="7" t="s">
        <v>46</v>
      </c>
      <c r="B24" s="8" t="s">
        <v>16</v>
      </c>
      <c r="C24" s="6">
        <v>1785</v>
      </c>
      <c r="D24" s="6">
        <v>546</v>
      </c>
      <c r="E24" s="18">
        <f t="shared" si="0"/>
        <v>30.58823529411765</v>
      </c>
    </row>
    <row r="25" spans="1:5" s="48" customFormat="1" ht="30" customHeight="1">
      <c r="A25" s="15" t="s">
        <v>75</v>
      </c>
      <c r="B25" s="28" t="s">
        <v>77</v>
      </c>
      <c r="C25" s="16">
        <f>C26</f>
        <v>2560</v>
      </c>
      <c r="D25" s="16">
        <f>D26</f>
        <v>2593</v>
      </c>
      <c r="E25" s="21">
        <f>D25/C25*100</f>
        <v>101.2890625</v>
      </c>
    </row>
    <row r="26" spans="1:5" s="48" customFormat="1" ht="30.75" customHeight="1" hidden="1">
      <c r="A26" s="14" t="s">
        <v>76</v>
      </c>
      <c r="B26" s="9" t="s">
        <v>78</v>
      </c>
      <c r="C26" s="6">
        <v>2560</v>
      </c>
      <c r="D26" s="6">
        <v>2593</v>
      </c>
      <c r="E26" s="18">
        <f>D26/C26*100</f>
        <v>101.2890625</v>
      </c>
    </row>
    <row r="27" spans="1:5" s="48" customFormat="1" ht="17.25" customHeight="1">
      <c r="A27" s="88" t="s">
        <v>47</v>
      </c>
      <c r="B27" s="89" t="s">
        <v>4</v>
      </c>
      <c r="C27" s="81">
        <f>C28+C30</f>
        <v>34200</v>
      </c>
      <c r="D27" s="81">
        <f>D28+D30</f>
        <v>33780</v>
      </c>
      <c r="E27" s="82">
        <f aca="true" t="shared" si="1" ref="E27:E35">D27/C27*100</f>
        <v>98.7719298245614</v>
      </c>
    </row>
    <row r="28" spans="1:5" s="48" customFormat="1" ht="17.25" customHeight="1">
      <c r="A28" s="19" t="s">
        <v>48</v>
      </c>
      <c r="B28" s="22" t="s">
        <v>5</v>
      </c>
      <c r="C28" s="20">
        <f>C29</f>
        <v>7200</v>
      </c>
      <c r="D28" s="20">
        <f>D29</f>
        <v>7301.7</v>
      </c>
      <c r="E28" s="21">
        <f t="shared" si="1"/>
        <v>101.4125</v>
      </c>
    </row>
    <row r="29" spans="1:5" s="48" customFormat="1" ht="55.5" customHeight="1">
      <c r="A29" s="3" t="s">
        <v>49</v>
      </c>
      <c r="B29" s="10" t="s">
        <v>32</v>
      </c>
      <c r="C29" s="6">
        <v>7200</v>
      </c>
      <c r="D29" s="6">
        <v>7301.7</v>
      </c>
      <c r="E29" s="18">
        <f t="shared" si="1"/>
        <v>101.4125</v>
      </c>
    </row>
    <row r="30" spans="1:5" s="48" customFormat="1" ht="17.25" customHeight="1">
      <c r="A30" s="19" t="s">
        <v>50</v>
      </c>
      <c r="B30" s="22" t="s">
        <v>6</v>
      </c>
      <c r="C30" s="20">
        <f>C31+C32</f>
        <v>27000</v>
      </c>
      <c r="D30" s="20">
        <f>D31+D32</f>
        <v>26478.3</v>
      </c>
      <c r="E30" s="21">
        <f t="shared" si="1"/>
        <v>98.06777777777778</v>
      </c>
    </row>
    <row r="31" spans="1:5" s="48" customFormat="1" ht="23.25" customHeight="1">
      <c r="A31" s="14" t="s">
        <v>99</v>
      </c>
      <c r="B31" s="10" t="s">
        <v>100</v>
      </c>
      <c r="C31" s="6">
        <v>18000</v>
      </c>
      <c r="D31" s="6">
        <v>17111.5</v>
      </c>
      <c r="E31" s="18">
        <f t="shared" si="1"/>
        <v>95.0638888888889</v>
      </c>
    </row>
    <row r="32" spans="1:5" s="48" customFormat="1" ht="18.75" customHeight="1">
      <c r="A32" s="3" t="s">
        <v>101</v>
      </c>
      <c r="B32" s="10" t="s">
        <v>102</v>
      </c>
      <c r="C32" s="6">
        <v>9000</v>
      </c>
      <c r="D32" s="6">
        <v>9366.8</v>
      </c>
      <c r="E32" s="18">
        <f t="shared" si="1"/>
        <v>104.07555555555554</v>
      </c>
    </row>
    <row r="33" spans="1:5" s="48" customFormat="1" ht="21" customHeight="1">
      <c r="A33" s="84" t="s">
        <v>7</v>
      </c>
      <c r="B33" s="85" t="s">
        <v>8</v>
      </c>
      <c r="C33" s="86">
        <f>C34+C36</f>
        <v>8710</v>
      </c>
      <c r="D33" s="86">
        <f>D34+D36</f>
        <v>9088.2</v>
      </c>
      <c r="E33" s="82">
        <f t="shared" si="1"/>
        <v>104.34213547646385</v>
      </c>
    </row>
    <row r="34" spans="1:5" s="48" customFormat="1" ht="39.75" customHeight="1">
      <c r="A34" s="24" t="s">
        <v>51</v>
      </c>
      <c r="B34" s="27" t="s">
        <v>53</v>
      </c>
      <c r="C34" s="16">
        <f>C35</f>
        <v>8700</v>
      </c>
      <c r="D34" s="16">
        <f>D35</f>
        <v>9063.2</v>
      </c>
      <c r="E34" s="21">
        <f t="shared" si="1"/>
        <v>104.17471264367816</v>
      </c>
    </row>
    <row r="35" spans="1:5" s="48" customFormat="1" ht="39.75" customHeight="1">
      <c r="A35" s="3" t="s">
        <v>52</v>
      </c>
      <c r="B35" s="12" t="s">
        <v>33</v>
      </c>
      <c r="C35" s="6">
        <v>8700</v>
      </c>
      <c r="D35" s="6">
        <v>9063.2</v>
      </c>
      <c r="E35" s="18">
        <f t="shared" si="1"/>
        <v>104.17471264367816</v>
      </c>
    </row>
    <row r="36" spans="1:5" s="48" customFormat="1" ht="39.75" customHeight="1">
      <c r="A36" s="24" t="s">
        <v>112</v>
      </c>
      <c r="B36" s="27" t="s">
        <v>113</v>
      </c>
      <c r="C36" s="16">
        <f>C37</f>
        <v>10</v>
      </c>
      <c r="D36" s="16">
        <f>D37</f>
        <v>25</v>
      </c>
      <c r="E36" s="17" t="s">
        <v>144</v>
      </c>
    </row>
    <row r="37" spans="1:5" s="48" customFormat="1" ht="34.5" customHeight="1">
      <c r="A37" s="3" t="s">
        <v>111</v>
      </c>
      <c r="B37" s="12" t="s">
        <v>134</v>
      </c>
      <c r="C37" s="5">
        <v>10</v>
      </c>
      <c r="D37" s="5">
        <v>25</v>
      </c>
      <c r="E37" s="18" t="s">
        <v>144</v>
      </c>
    </row>
    <row r="38" spans="1:6" s="48" customFormat="1" ht="51.75" customHeight="1">
      <c r="A38" s="84" t="s">
        <v>9</v>
      </c>
      <c r="B38" s="90" t="s">
        <v>54</v>
      </c>
      <c r="C38" s="86">
        <f>C39+C41+C44+C46</f>
        <v>40069.799999999996</v>
      </c>
      <c r="D38" s="86">
        <f>D39+D41+D44+D46</f>
        <v>38385.7</v>
      </c>
      <c r="E38" s="82">
        <f>D38/C38*100</f>
        <v>95.79708408826598</v>
      </c>
      <c r="F38" s="52"/>
    </row>
    <row r="39" spans="1:5" s="48" customFormat="1" ht="80.25" customHeight="1">
      <c r="A39" s="24" t="s">
        <v>79</v>
      </c>
      <c r="B39" s="26" t="s">
        <v>80</v>
      </c>
      <c r="C39" s="16">
        <f>C40</f>
        <v>136.3</v>
      </c>
      <c r="D39" s="16">
        <f>D40</f>
        <v>147.5</v>
      </c>
      <c r="E39" s="21">
        <f>D39/C39*100</f>
        <v>108.21716801173879</v>
      </c>
    </row>
    <row r="40" spans="1:5" s="48" customFormat="1" ht="58.5" customHeight="1">
      <c r="A40" s="3" t="s">
        <v>81</v>
      </c>
      <c r="B40" s="4" t="s">
        <v>82</v>
      </c>
      <c r="C40" s="6">
        <v>136.3</v>
      </c>
      <c r="D40" s="6">
        <v>147.5</v>
      </c>
      <c r="E40" s="18">
        <f aca="true" t="shared" si="2" ref="E40:E47">D40/C40*100</f>
        <v>108.21716801173879</v>
      </c>
    </row>
    <row r="41" spans="1:5" s="48" customFormat="1" ht="84.75" customHeight="1">
      <c r="A41" s="24" t="s">
        <v>56</v>
      </c>
      <c r="B41" s="33" t="s">
        <v>57</v>
      </c>
      <c r="C41" s="73">
        <f>C42+C43</f>
        <v>29333.5</v>
      </c>
      <c r="D41" s="73">
        <f>D42+D43</f>
        <v>32607.9</v>
      </c>
      <c r="E41" s="21">
        <f>D41/C41*100</f>
        <v>111.16266384850087</v>
      </c>
    </row>
    <row r="42" spans="1:5" s="48" customFormat="1" ht="74.25" customHeight="1">
      <c r="A42" s="35" t="s">
        <v>55</v>
      </c>
      <c r="B42" s="34" t="s">
        <v>135</v>
      </c>
      <c r="C42" s="36">
        <v>26432.8</v>
      </c>
      <c r="D42" s="36">
        <v>30053.2</v>
      </c>
      <c r="E42" s="18">
        <f t="shared" si="2"/>
        <v>113.69661935171453</v>
      </c>
    </row>
    <row r="43" spans="1:6" ht="40.5" customHeight="1">
      <c r="A43" s="3" t="s">
        <v>93</v>
      </c>
      <c r="B43" s="13" t="s">
        <v>136</v>
      </c>
      <c r="C43" s="6">
        <v>2900.7</v>
      </c>
      <c r="D43" s="6">
        <v>2554.7</v>
      </c>
      <c r="E43" s="18">
        <f t="shared" si="2"/>
        <v>88.07184472713483</v>
      </c>
      <c r="F43" s="1"/>
    </row>
    <row r="44" spans="1:6" ht="34.5" customHeight="1">
      <c r="A44" s="24" t="s">
        <v>58</v>
      </c>
      <c r="B44" s="25" t="s">
        <v>59</v>
      </c>
      <c r="C44" s="16">
        <f>C45</f>
        <v>9197.3</v>
      </c>
      <c r="D44" s="16">
        <f>D45</f>
        <v>4054.7</v>
      </c>
      <c r="E44" s="21">
        <f t="shared" si="2"/>
        <v>44.08576430039251</v>
      </c>
      <c r="F44" s="1"/>
    </row>
    <row r="45" spans="1:6" ht="59.25" customHeight="1">
      <c r="A45" s="3" t="s">
        <v>60</v>
      </c>
      <c r="B45" s="13" t="s">
        <v>29</v>
      </c>
      <c r="C45" s="6">
        <v>9197.3</v>
      </c>
      <c r="D45" s="6">
        <v>4054.7</v>
      </c>
      <c r="E45" s="18">
        <f t="shared" si="2"/>
        <v>44.08576430039251</v>
      </c>
      <c r="F45" s="1"/>
    </row>
    <row r="46" spans="1:6" ht="81" customHeight="1">
      <c r="A46" s="24" t="s">
        <v>94</v>
      </c>
      <c r="B46" s="33" t="s">
        <v>95</v>
      </c>
      <c r="C46" s="16">
        <f>C47</f>
        <v>1402.7</v>
      </c>
      <c r="D46" s="16">
        <f>D47</f>
        <v>1575.6</v>
      </c>
      <c r="E46" s="17">
        <f t="shared" si="2"/>
        <v>112.32622798887859</v>
      </c>
      <c r="F46" s="1"/>
    </row>
    <row r="47" spans="1:6" ht="82.5" customHeight="1">
      <c r="A47" s="3" t="s">
        <v>96</v>
      </c>
      <c r="B47" s="34" t="s">
        <v>137</v>
      </c>
      <c r="C47" s="6">
        <v>1402.7</v>
      </c>
      <c r="D47" s="6">
        <v>1575.6</v>
      </c>
      <c r="E47" s="18">
        <f t="shared" si="2"/>
        <v>112.32622798887859</v>
      </c>
      <c r="F47" s="1"/>
    </row>
    <row r="48" spans="1:6" ht="22.5" customHeight="1">
      <c r="A48" s="84" t="s">
        <v>17</v>
      </c>
      <c r="B48" s="91" t="s">
        <v>190</v>
      </c>
      <c r="C48" s="86">
        <f>C49+C50+C51</f>
        <v>46</v>
      </c>
      <c r="D48" s="86">
        <f>D49+D50+D51</f>
        <v>-55.500000000000014</v>
      </c>
      <c r="E48" s="87">
        <f>D48/C48*100</f>
        <v>-120.6521739130435</v>
      </c>
      <c r="F48" s="1"/>
    </row>
    <row r="49" spans="1:6" ht="36.75" customHeight="1">
      <c r="A49" s="3" t="s">
        <v>61</v>
      </c>
      <c r="B49" s="13" t="s">
        <v>26</v>
      </c>
      <c r="C49" s="6">
        <v>17</v>
      </c>
      <c r="D49" s="6">
        <v>17.8</v>
      </c>
      <c r="E49" s="18">
        <f>D49/C49*100</f>
        <v>104.70588235294119</v>
      </c>
      <c r="F49" s="1"/>
    </row>
    <row r="50" spans="1:6" ht="24" customHeight="1">
      <c r="A50" s="3" t="s">
        <v>62</v>
      </c>
      <c r="B50" s="13" t="s">
        <v>27</v>
      </c>
      <c r="C50" s="6">
        <v>29</v>
      </c>
      <c r="D50" s="6">
        <v>71</v>
      </c>
      <c r="E50" s="18" t="s">
        <v>144</v>
      </c>
      <c r="F50" s="29"/>
    </row>
    <row r="51" spans="1:6" ht="27" customHeight="1">
      <c r="A51" s="3" t="s">
        <v>63</v>
      </c>
      <c r="B51" s="13" t="s">
        <v>28</v>
      </c>
      <c r="C51" s="6">
        <v>0</v>
      </c>
      <c r="D51" s="6">
        <v>-144.3</v>
      </c>
      <c r="E51" s="18">
        <v>0</v>
      </c>
      <c r="F51" s="1"/>
    </row>
    <row r="52" spans="1:6" ht="35.25" customHeight="1">
      <c r="A52" s="84" t="s">
        <v>103</v>
      </c>
      <c r="B52" s="91" t="s">
        <v>108</v>
      </c>
      <c r="C52" s="86">
        <f>C53</f>
        <v>0</v>
      </c>
      <c r="D52" s="86">
        <f>D53</f>
        <v>104.2</v>
      </c>
      <c r="E52" s="87">
        <v>0</v>
      </c>
      <c r="F52" s="1"/>
    </row>
    <row r="53" spans="1:6" ht="27" customHeight="1">
      <c r="A53" s="24" t="s">
        <v>104</v>
      </c>
      <c r="B53" s="25" t="s">
        <v>105</v>
      </c>
      <c r="C53" s="16">
        <f>C54</f>
        <v>0</v>
      </c>
      <c r="D53" s="16">
        <f>D54</f>
        <v>104.2</v>
      </c>
      <c r="E53" s="16">
        <v>0</v>
      </c>
      <c r="F53" s="1"/>
    </row>
    <row r="54" spans="1:6" ht="18.75" customHeight="1">
      <c r="A54" s="3" t="s">
        <v>106</v>
      </c>
      <c r="B54" s="13" t="s">
        <v>107</v>
      </c>
      <c r="C54" s="6">
        <v>0</v>
      </c>
      <c r="D54" s="6">
        <v>104.2</v>
      </c>
      <c r="E54" s="18">
        <v>0</v>
      </c>
      <c r="F54" s="1"/>
    </row>
    <row r="55" spans="1:6" ht="33.75" customHeight="1">
      <c r="A55" s="80" t="s">
        <v>10</v>
      </c>
      <c r="B55" s="90" t="s">
        <v>18</v>
      </c>
      <c r="C55" s="86">
        <f>C56+C58</f>
        <v>14830</v>
      </c>
      <c r="D55" s="86">
        <f>D56+D58</f>
        <v>15460.7</v>
      </c>
      <c r="E55" s="87">
        <f aca="true" t="shared" si="3" ref="E55:E63">D55/C55*100</f>
        <v>104.25286581254214</v>
      </c>
      <c r="F55" s="1"/>
    </row>
    <row r="56" spans="1:6" ht="83.25" customHeight="1">
      <c r="A56" s="15" t="s">
        <v>64</v>
      </c>
      <c r="B56" s="26" t="s">
        <v>65</v>
      </c>
      <c r="C56" s="16">
        <f>C57</f>
        <v>12530</v>
      </c>
      <c r="D56" s="16">
        <f>D57</f>
        <v>12775.7</v>
      </c>
      <c r="E56" s="17">
        <f t="shared" si="3"/>
        <v>101.9608938547486</v>
      </c>
      <c r="F56" s="1"/>
    </row>
    <row r="57" spans="1:6" ht="88.5" customHeight="1">
      <c r="A57" s="3" t="s">
        <v>66</v>
      </c>
      <c r="B57" s="37" t="s">
        <v>138</v>
      </c>
      <c r="C57" s="6">
        <v>12530</v>
      </c>
      <c r="D57" s="6">
        <v>12775.7</v>
      </c>
      <c r="E57" s="18">
        <f t="shared" si="3"/>
        <v>101.9608938547486</v>
      </c>
      <c r="F57" s="1"/>
    </row>
    <row r="58" spans="1:6" ht="36" customHeight="1">
      <c r="A58" s="24" t="s">
        <v>67</v>
      </c>
      <c r="B58" s="31" t="s">
        <v>110</v>
      </c>
      <c r="C58" s="16">
        <f>C59</f>
        <v>2300</v>
      </c>
      <c r="D58" s="16">
        <f>D59</f>
        <v>2685</v>
      </c>
      <c r="E58" s="17">
        <f t="shared" si="3"/>
        <v>116.73913043478261</v>
      </c>
      <c r="F58" s="1"/>
    </row>
    <row r="59" spans="1:6" ht="51.75" customHeight="1">
      <c r="A59" s="3" t="s">
        <v>25</v>
      </c>
      <c r="B59" s="13" t="s">
        <v>122</v>
      </c>
      <c r="C59" s="6">
        <v>2300</v>
      </c>
      <c r="D59" s="6">
        <v>2685</v>
      </c>
      <c r="E59" s="18">
        <f t="shared" si="3"/>
        <v>116.73913043478261</v>
      </c>
      <c r="F59" s="29"/>
    </row>
    <row r="60" spans="1:6" ht="27" customHeight="1">
      <c r="A60" s="84" t="s">
        <v>19</v>
      </c>
      <c r="B60" s="91" t="s">
        <v>20</v>
      </c>
      <c r="C60" s="86">
        <f>C61</f>
        <v>2418</v>
      </c>
      <c r="D60" s="86">
        <f>D61</f>
        <v>2472.9</v>
      </c>
      <c r="E60" s="87">
        <f t="shared" si="3"/>
        <v>102.27047146401986</v>
      </c>
      <c r="F60" s="1"/>
    </row>
    <row r="61" spans="1:6" ht="46.5" customHeight="1">
      <c r="A61" s="24" t="s">
        <v>68</v>
      </c>
      <c r="B61" s="25" t="s">
        <v>69</v>
      </c>
      <c r="C61" s="16">
        <f>C62</f>
        <v>2418</v>
      </c>
      <c r="D61" s="16">
        <f>D62</f>
        <v>2472.9</v>
      </c>
      <c r="E61" s="17">
        <f t="shared" si="3"/>
        <v>102.27047146401986</v>
      </c>
      <c r="F61" s="1"/>
    </row>
    <row r="62" spans="1:6" ht="46.5" customHeight="1">
      <c r="A62" s="3" t="s">
        <v>70</v>
      </c>
      <c r="B62" s="13" t="s">
        <v>30</v>
      </c>
      <c r="C62" s="6">
        <v>2418</v>
      </c>
      <c r="D62" s="6">
        <v>2472.9</v>
      </c>
      <c r="E62" s="18">
        <f t="shared" si="3"/>
        <v>102.27047146401986</v>
      </c>
      <c r="F62" s="1"/>
    </row>
    <row r="63" spans="1:6" ht="26.25" customHeight="1">
      <c r="A63" s="84" t="s">
        <v>11</v>
      </c>
      <c r="B63" s="91" t="s">
        <v>71</v>
      </c>
      <c r="C63" s="86">
        <f>C64+C65+C66+C67+C68+C69+C70+C71+C72+C73+C74+C75+C76+C77+C78+C79+C80</f>
        <v>1722</v>
      </c>
      <c r="D63" s="86">
        <f>D64+D65+D66+D67+D68+D69+D70+D71+D72+D73+D74+D75+D76+D77+D78+D79+D80</f>
        <v>2429.3</v>
      </c>
      <c r="E63" s="87">
        <f t="shared" si="3"/>
        <v>141.07433217189316</v>
      </c>
      <c r="F63" s="1"/>
    </row>
    <row r="64" spans="1:6" ht="90.75" customHeight="1">
      <c r="A64" s="11" t="s">
        <v>146</v>
      </c>
      <c r="B64" s="30" t="s">
        <v>145</v>
      </c>
      <c r="C64" s="5">
        <v>12</v>
      </c>
      <c r="D64" s="5">
        <v>15</v>
      </c>
      <c r="E64" s="18">
        <f>D64/C64*100</f>
        <v>125</v>
      </c>
      <c r="F64" s="1"/>
    </row>
    <row r="65" spans="1:6" ht="104.25" customHeight="1">
      <c r="A65" s="11" t="s">
        <v>147</v>
      </c>
      <c r="B65" s="30" t="s">
        <v>148</v>
      </c>
      <c r="C65" s="5">
        <v>42</v>
      </c>
      <c r="D65" s="5">
        <v>98.3</v>
      </c>
      <c r="E65" s="18" t="s">
        <v>144</v>
      </c>
      <c r="F65" s="1"/>
    </row>
    <row r="66" spans="1:6" ht="91.5" customHeight="1">
      <c r="A66" s="11" t="s">
        <v>149</v>
      </c>
      <c r="B66" s="30" t="s">
        <v>150</v>
      </c>
      <c r="C66" s="6">
        <v>21</v>
      </c>
      <c r="D66" s="6">
        <v>47.6</v>
      </c>
      <c r="E66" s="18" t="s">
        <v>144</v>
      </c>
      <c r="F66" s="1"/>
    </row>
    <row r="67" spans="1:6" ht="78.75" customHeight="1">
      <c r="A67" s="11" t="s">
        <v>151</v>
      </c>
      <c r="B67" s="4" t="s">
        <v>152</v>
      </c>
      <c r="C67" s="6">
        <v>130</v>
      </c>
      <c r="D67" s="6">
        <v>45</v>
      </c>
      <c r="E67" s="18">
        <f>D67/C67*100</f>
        <v>34.61538461538461</v>
      </c>
      <c r="F67" s="1"/>
    </row>
    <row r="68" spans="1:6" ht="88.5" customHeight="1">
      <c r="A68" s="38" t="s">
        <v>154</v>
      </c>
      <c r="B68" s="30" t="s">
        <v>153</v>
      </c>
      <c r="C68" s="6">
        <v>0</v>
      </c>
      <c r="D68" s="6">
        <v>35</v>
      </c>
      <c r="E68" s="18">
        <v>0</v>
      </c>
      <c r="F68" s="1"/>
    </row>
    <row r="69" spans="1:6" ht="93.75" customHeight="1">
      <c r="A69" s="38" t="s">
        <v>156</v>
      </c>
      <c r="B69" s="72" t="s">
        <v>155</v>
      </c>
      <c r="C69" s="6">
        <v>0</v>
      </c>
      <c r="D69" s="6">
        <v>7</v>
      </c>
      <c r="E69" s="18">
        <v>0</v>
      </c>
      <c r="F69" s="1"/>
    </row>
    <row r="70" spans="1:6" ht="96" customHeight="1">
      <c r="A70" s="38" t="s">
        <v>157</v>
      </c>
      <c r="B70" s="30" t="s">
        <v>158</v>
      </c>
      <c r="C70" s="6">
        <v>40</v>
      </c>
      <c r="D70" s="6">
        <v>80.8</v>
      </c>
      <c r="E70" s="18" t="s">
        <v>144</v>
      </c>
      <c r="F70" s="1"/>
    </row>
    <row r="71" spans="1:6" ht="132" customHeight="1">
      <c r="A71" s="38" t="s">
        <v>159</v>
      </c>
      <c r="B71" s="30" t="s">
        <v>160</v>
      </c>
      <c r="C71" s="6">
        <v>71</v>
      </c>
      <c r="D71" s="6">
        <v>81.1</v>
      </c>
      <c r="E71" s="18">
        <f>D71/C71*100</f>
        <v>114.22535211267603</v>
      </c>
      <c r="F71" s="1"/>
    </row>
    <row r="72" spans="1:6" ht="94.5" customHeight="1">
      <c r="A72" s="38" t="s">
        <v>162</v>
      </c>
      <c r="B72" s="34" t="s">
        <v>161</v>
      </c>
      <c r="C72" s="6">
        <v>0</v>
      </c>
      <c r="D72" s="6">
        <v>3.3</v>
      </c>
      <c r="E72" s="6">
        <v>0</v>
      </c>
      <c r="F72" s="1"/>
    </row>
    <row r="73" spans="1:6" ht="93" customHeight="1">
      <c r="A73" s="38" t="s">
        <v>163</v>
      </c>
      <c r="B73" s="34" t="s">
        <v>164</v>
      </c>
      <c r="C73" s="6">
        <v>31</v>
      </c>
      <c r="D73" s="6">
        <v>75.8</v>
      </c>
      <c r="E73" s="18" t="s">
        <v>144</v>
      </c>
      <c r="F73" s="1"/>
    </row>
    <row r="74" spans="1:6" ht="96.75" customHeight="1">
      <c r="A74" s="38" t="s">
        <v>166</v>
      </c>
      <c r="B74" s="34" t="s">
        <v>165</v>
      </c>
      <c r="C74" s="6">
        <v>88</v>
      </c>
      <c r="D74" s="6">
        <v>196.6</v>
      </c>
      <c r="E74" s="18" t="s">
        <v>144</v>
      </c>
      <c r="F74" s="1"/>
    </row>
    <row r="75" spans="1:6" ht="51.75" customHeight="1">
      <c r="A75" s="3" t="s">
        <v>168</v>
      </c>
      <c r="B75" s="13" t="s">
        <v>167</v>
      </c>
      <c r="C75" s="6">
        <v>221</v>
      </c>
      <c r="D75" s="6">
        <v>110.7</v>
      </c>
      <c r="E75" s="18">
        <f>D75/C75*100</f>
        <v>50.09049773755656</v>
      </c>
      <c r="F75" s="1"/>
    </row>
    <row r="76" spans="1:6" ht="83.25" customHeight="1">
      <c r="A76" s="3" t="s">
        <v>170</v>
      </c>
      <c r="B76" s="13" t="s">
        <v>169</v>
      </c>
      <c r="C76" s="6">
        <v>197</v>
      </c>
      <c r="D76" s="6">
        <v>144.9</v>
      </c>
      <c r="E76" s="18">
        <f>D76/C76*100</f>
        <v>73.55329949238579</v>
      </c>
      <c r="F76" s="1"/>
    </row>
    <row r="77" spans="1:6" ht="85.5" customHeight="1">
      <c r="A77" s="3" t="s">
        <v>171</v>
      </c>
      <c r="B77" s="4" t="s">
        <v>172</v>
      </c>
      <c r="C77" s="6">
        <v>24</v>
      </c>
      <c r="D77" s="6">
        <v>96.5</v>
      </c>
      <c r="E77" s="18" t="s">
        <v>144</v>
      </c>
      <c r="F77" s="1"/>
    </row>
    <row r="78" spans="1:6" ht="59.25" customHeight="1">
      <c r="A78" s="3" t="s">
        <v>173</v>
      </c>
      <c r="B78" s="10" t="s">
        <v>174</v>
      </c>
      <c r="C78" s="6">
        <v>0</v>
      </c>
      <c r="D78" s="6">
        <v>16.4</v>
      </c>
      <c r="E78" s="18"/>
      <c r="F78" s="1"/>
    </row>
    <row r="79" spans="1:6" ht="77.25" customHeight="1">
      <c r="A79" s="3" t="s">
        <v>176</v>
      </c>
      <c r="B79" s="12" t="s">
        <v>175</v>
      </c>
      <c r="C79" s="5">
        <v>827</v>
      </c>
      <c r="D79" s="5">
        <v>1352.3</v>
      </c>
      <c r="E79" s="18">
        <f>D79/C79*100</f>
        <v>163.51874244256348</v>
      </c>
      <c r="F79" s="1"/>
    </row>
    <row r="80" spans="1:11" ht="69.75" customHeight="1">
      <c r="A80" s="3" t="s">
        <v>177</v>
      </c>
      <c r="B80" s="10" t="s">
        <v>178</v>
      </c>
      <c r="C80" s="6">
        <v>18</v>
      </c>
      <c r="D80" s="6">
        <v>23</v>
      </c>
      <c r="E80" s="18">
        <f>D80/C80*100</f>
        <v>127.77777777777777</v>
      </c>
      <c r="F80" s="1"/>
      <c r="K80" s="2" t="s">
        <v>187</v>
      </c>
    </row>
    <row r="81" spans="1:6" ht="24" customHeight="1">
      <c r="A81" s="84" t="s">
        <v>72</v>
      </c>
      <c r="B81" s="91" t="s">
        <v>21</v>
      </c>
      <c r="C81" s="86">
        <f>C82+C83</f>
        <v>0</v>
      </c>
      <c r="D81" s="86">
        <f>D82+D83</f>
        <v>-9.2</v>
      </c>
      <c r="E81" s="92">
        <v>0</v>
      </c>
      <c r="F81" s="1"/>
    </row>
    <row r="82" spans="1:6" ht="27" customHeight="1">
      <c r="A82" s="3" t="s">
        <v>73</v>
      </c>
      <c r="B82" s="13" t="s">
        <v>22</v>
      </c>
      <c r="C82" s="6">
        <v>0</v>
      </c>
      <c r="D82" s="6">
        <v>-11.9</v>
      </c>
      <c r="E82" s="18">
        <v>0</v>
      </c>
      <c r="F82" s="1"/>
    </row>
    <row r="83" spans="1:6" ht="26.25" customHeight="1">
      <c r="A83" s="3" t="s">
        <v>116</v>
      </c>
      <c r="B83" s="13" t="s">
        <v>117</v>
      </c>
      <c r="C83" s="6">
        <v>0</v>
      </c>
      <c r="D83" s="6">
        <v>2.7</v>
      </c>
      <c r="E83" s="18">
        <v>0</v>
      </c>
      <c r="F83" s="1"/>
    </row>
    <row r="84" spans="1:5" ht="18.75" customHeight="1">
      <c r="A84" s="96" t="s">
        <v>12</v>
      </c>
      <c r="B84" s="97" t="s">
        <v>13</v>
      </c>
      <c r="C84" s="78">
        <f>C85+C90+C92+C94</f>
        <v>660728.7</v>
      </c>
      <c r="D84" s="78">
        <f>D85+D90+D92+D94</f>
        <v>659164.7</v>
      </c>
      <c r="E84" s="79">
        <f aca="true" t="shared" si="4" ref="E84:E96">D84/C84*100</f>
        <v>99.76329165056703</v>
      </c>
    </row>
    <row r="85" spans="1:5" ht="34.5" customHeight="1">
      <c r="A85" s="15" t="s">
        <v>23</v>
      </c>
      <c r="B85" s="32" t="s">
        <v>119</v>
      </c>
      <c r="C85" s="16">
        <f>C86+C88+C87+C89</f>
        <v>660037.5</v>
      </c>
      <c r="D85" s="16">
        <f>D86+D88+D87+D89</f>
        <v>659080.7999999999</v>
      </c>
      <c r="E85" s="17">
        <f t="shared" si="4"/>
        <v>99.85505369013123</v>
      </c>
    </row>
    <row r="86" spans="1:7" s="48" customFormat="1" ht="15.75" customHeight="1">
      <c r="A86" s="3" t="s">
        <v>124</v>
      </c>
      <c r="B86" s="10" t="s">
        <v>123</v>
      </c>
      <c r="C86" s="5">
        <v>57775.2</v>
      </c>
      <c r="D86" s="5">
        <v>57775.2</v>
      </c>
      <c r="E86" s="53">
        <f t="shared" si="4"/>
        <v>100</v>
      </c>
      <c r="G86" s="54"/>
    </row>
    <row r="87" spans="1:7" s="48" customFormat="1" ht="40.5" customHeight="1">
      <c r="A87" s="3" t="s">
        <v>125</v>
      </c>
      <c r="B87" s="10" t="s">
        <v>139</v>
      </c>
      <c r="C87" s="5">
        <v>166426.3</v>
      </c>
      <c r="D87" s="5">
        <v>166317.8</v>
      </c>
      <c r="E87" s="53">
        <f t="shared" si="4"/>
        <v>99.93480597718029</v>
      </c>
      <c r="G87" s="54"/>
    </row>
    <row r="88" spans="1:5" s="48" customFormat="1" ht="23.25" customHeight="1">
      <c r="A88" s="3" t="s">
        <v>126</v>
      </c>
      <c r="B88" s="10" t="s">
        <v>120</v>
      </c>
      <c r="C88" s="5">
        <v>421344</v>
      </c>
      <c r="D88" s="5">
        <v>420570.1</v>
      </c>
      <c r="E88" s="53">
        <f t="shared" si="4"/>
        <v>99.81632585251006</v>
      </c>
    </row>
    <row r="89" spans="1:5" s="48" customFormat="1" ht="18.75" customHeight="1">
      <c r="A89" s="3" t="s">
        <v>127</v>
      </c>
      <c r="B89" s="10" t="s">
        <v>15</v>
      </c>
      <c r="C89" s="5">
        <v>14492</v>
      </c>
      <c r="D89" s="5">
        <v>14417.7</v>
      </c>
      <c r="E89" s="53">
        <f t="shared" si="4"/>
        <v>99.48730333977367</v>
      </c>
    </row>
    <row r="90" spans="1:5" s="48" customFormat="1" ht="15" customHeight="1">
      <c r="A90" s="15" t="s">
        <v>114</v>
      </c>
      <c r="B90" s="55" t="s">
        <v>24</v>
      </c>
      <c r="C90" s="16">
        <f>C91</f>
        <v>691.2</v>
      </c>
      <c r="D90" s="16">
        <f>D91</f>
        <v>691.2</v>
      </c>
      <c r="E90" s="17">
        <f t="shared" si="4"/>
        <v>100</v>
      </c>
    </row>
    <row r="91" spans="1:5" s="48" customFormat="1" ht="19.5" customHeight="1">
      <c r="A91" s="14" t="s">
        <v>128</v>
      </c>
      <c r="B91" s="56" t="s">
        <v>115</v>
      </c>
      <c r="C91" s="6">
        <v>691.2</v>
      </c>
      <c r="D91" s="6">
        <v>691.2</v>
      </c>
      <c r="E91" s="18">
        <f>D91/C91*100</f>
        <v>100</v>
      </c>
    </row>
    <row r="92" spans="1:5" s="48" customFormat="1" ht="33" customHeight="1">
      <c r="A92" s="15" t="s">
        <v>179</v>
      </c>
      <c r="B92" s="26" t="s">
        <v>185</v>
      </c>
      <c r="C92" s="16">
        <f>C93</f>
        <v>0</v>
      </c>
      <c r="D92" s="16">
        <f>D93</f>
        <v>4.9</v>
      </c>
      <c r="E92" s="17">
        <v>0</v>
      </c>
    </row>
    <row r="93" spans="1:5" s="48" customFormat="1" ht="19.5" customHeight="1">
      <c r="A93" s="14" t="s">
        <v>180</v>
      </c>
      <c r="B93" s="4" t="s">
        <v>181</v>
      </c>
      <c r="C93" s="6">
        <v>0</v>
      </c>
      <c r="D93" s="6">
        <v>4.9</v>
      </c>
      <c r="E93" s="18">
        <v>0</v>
      </c>
    </row>
    <row r="94" spans="1:5" s="48" customFormat="1" ht="30.75" customHeight="1">
      <c r="A94" s="15" t="s">
        <v>182</v>
      </c>
      <c r="B94" s="26" t="s">
        <v>186</v>
      </c>
      <c r="C94" s="16">
        <f>C95</f>
        <v>0</v>
      </c>
      <c r="D94" s="16">
        <f>D95</f>
        <v>-612.2</v>
      </c>
      <c r="E94" s="18">
        <v>0</v>
      </c>
    </row>
    <row r="95" spans="1:5" s="48" customFormat="1" ht="56.25" customHeight="1">
      <c r="A95" s="14" t="s">
        <v>184</v>
      </c>
      <c r="B95" s="4" t="s">
        <v>183</v>
      </c>
      <c r="C95" s="6">
        <v>0</v>
      </c>
      <c r="D95" s="6">
        <v>-612.2</v>
      </c>
      <c r="E95" s="18">
        <v>0</v>
      </c>
    </row>
    <row r="96" spans="1:7" s="54" customFormat="1" ht="18" customHeight="1">
      <c r="A96" s="93"/>
      <c r="B96" s="94" t="s">
        <v>14</v>
      </c>
      <c r="C96" s="95">
        <f>C5+C84</f>
        <v>1017455.7</v>
      </c>
      <c r="D96" s="95">
        <f>D5+D84</f>
        <v>1011795.1</v>
      </c>
      <c r="E96" s="77">
        <f t="shared" si="4"/>
        <v>99.44365145332618</v>
      </c>
      <c r="F96" s="57"/>
      <c r="G96" s="57"/>
    </row>
    <row r="97" spans="1:4" ht="15.75">
      <c r="A97" s="58"/>
      <c r="B97" s="59"/>
      <c r="C97" s="60"/>
      <c r="D97" s="61"/>
    </row>
    <row r="98" spans="1:4" ht="15.75">
      <c r="A98" s="58"/>
      <c r="B98" s="62"/>
      <c r="C98" s="60"/>
      <c r="D98" s="61"/>
    </row>
    <row r="99" ht="15.75">
      <c r="B99" s="1"/>
    </row>
    <row r="101" ht="15.75">
      <c r="B101" s="1"/>
    </row>
  </sheetData>
  <sheetProtection/>
  <mergeCells count="4">
    <mergeCell ref="H4:I4"/>
    <mergeCell ref="A2:E2"/>
    <mergeCell ref="C1:E1"/>
    <mergeCell ref="F4:G4"/>
  </mergeCells>
  <printOptions/>
  <pageMargins left="0.3937007874015748" right="0.15748031496062992" top="0.3937007874015748" bottom="0.3937007874015748" header="0.3937007874015748" footer="0.3937007874015748"/>
  <pageSetup horizontalDpi="600" verticalDpi="600" orientation="portrait" paperSize="9" scale="71" r:id="rId1"/>
  <rowBreaks count="2" manualBreakCount="2">
    <brk id="26" max="4" man="1"/>
    <brk id="83" max="4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User</cp:lastModifiedBy>
  <cp:lastPrinted>2021-04-30T05:23:52Z</cp:lastPrinted>
  <dcterms:created xsi:type="dcterms:W3CDTF">2004-09-13T11:01:37Z</dcterms:created>
  <dcterms:modified xsi:type="dcterms:W3CDTF">2021-04-30T05:24:03Z</dcterms:modified>
  <cp:category/>
  <cp:version/>
  <cp:contentType/>
  <cp:contentStatus/>
</cp:coreProperties>
</file>