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'Лист1'!$A$1:$G$795</definedName>
  </definedNames>
  <calcPr fullCalcOnLoad="1"/>
</workbook>
</file>

<file path=xl/sharedStrings.xml><?xml version="1.0" encoding="utf-8"?>
<sst xmlns="http://schemas.openxmlformats.org/spreadsheetml/2006/main" count="879" uniqueCount="213">
  <si>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</si>
  <si>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</si>
  <si>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</si>
  <si>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</si>
  <si>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</si>
  <si>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</si>
  <si>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</si>
  <si>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</si>
  <si>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</si>
  <si>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</si>
  <si>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</si>
  <si>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прогноз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</si>
  <si>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</si>
  <si>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</si>
  <si>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</si>
  <si>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</si>
  <si>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</si>
  <si>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</si>
  <si>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</si>
  <si>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</si>
  <si>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</si>
  <si>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тыс. руб.</t>
  </si>
  <si>
    <t>Потребительский рынок</t>
  </si>
  <si>
    <t>Транспорт (автомобильный, железнодорожный, электрический)</t>
  </si>
  <si>
    <t>Связь (почтовая)</t>
  </si>
  <si>
    <t>Электросвязь</t>
  </si>
  <si>
    <t>Медицинские услуги</t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</si>
  <si>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</si>
  <si>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</si>
  <si>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</si>
  <si>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</si>
  <si>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</si>
  <si>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</si>
  <si>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</si>
  <si>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</si>
  <si>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</si>
  <si>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</si>
  <si>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</si>
  <si>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</si>
  <si>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</si>
  <si>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</si>
  <si>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</si>
  <si>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</si>
  <si>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</si>
  <si>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</si>
  <si>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</si>
  <si>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</si>
  <si>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</si>
  <si>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</si>
  <si>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</si>
  <si>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</si>
  <si>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</si>
  <si>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</si>
  <si>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</si>
  <si>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</si>
  <si>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</si>
  <si>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</si>
  <si>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</si>
  <si>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</si>
  <si>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</si>
  <si>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</si>
  <si>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</si>
  <si>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</si>
  <si>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</si>
  <si>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</si>
  <si>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</si>
  <si>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</si>
  <si>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</si>
  <si>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</si>
  <si>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</si>
  <si>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</si>
  <si>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</si>
  <si>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</si>
  <si>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</si>
  <si>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</si>
  <si>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</si>
  <si>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</si>
  <si>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</si>
  <si>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</si>
  <si>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</si>
  <si>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</si>
  <si>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</si>
  <si>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</si>
  <si>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</si>
  <si>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</si>
  <si>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</si>
  <si>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</si>
  <si>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</si>
  <si>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</si>
  <si>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</si>
  <si>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</si>
  <si>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</si>
  <si>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</si>
  <si>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</si>
  <si>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</si>
  <si>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</si>
  <si>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</si>
  <si>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</si>
  <si>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</si>
  <si>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</si>
  <si>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</si>
  <si>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</si>
  <si>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</si>
  <si>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</si>
  <si>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</si>
  <si>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</si>
  <si>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</si>
  <si>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</si>
  <si>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</si>
  <si>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</si>
  <si>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</si>
  <si>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</si>
  <si>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</si>
  <si>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</si>
  <si>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</si>
  <si>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</si>
  <si>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</si>
  <si>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</si>
  <si>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</si>
  <si>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</si>
  <si>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</si>
  <si>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</si>
  <si>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</si>
  <si>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</si>
  <si>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</si>
  <si>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</t>
  </si>
  <si>
    <t>Коэффициент обновления основных фондов</t>
  </si>
  <si>
    <t>Ввод в действие основных фондов в ценах соответствующих лет</t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</si>
  <si>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</si>
  <si>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</si>
  <si>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</si>
  <si>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</si>
  <si>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</si>
  <si>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</si>
  <si>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</si>
  <si>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</si>
  <si>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</si>
  <si>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</si>
  <si>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</si>
  <si>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</si>
  <si>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</si>
  <si>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</si>
  <si>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</si>
  <si>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</si>
  <si>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</si>
  <si>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</si>
  <si>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</si>
  <si>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</si>
  <si>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</si>
  <si>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</si>
  <si>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</si>
  <si>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</si>
  <si>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</si>
  <si>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</si>
  <si>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</si>
  <si>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</si>
  <si>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</si>
  <si>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</si>
  <si>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</si>
  <si>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</si>
  <si>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</si>
  <si>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</si>
  <si>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</si>
  <si>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</si>
  <si>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</si>
  <si>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</si>
  <si>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</si>
  <si>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</si>
  <si>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</si>
  <si>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</si>
  <si>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</si>
  <si>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АО "Автоагрегат"</t>
  </si>
  <si>
    <r>
      <t xml:space="preserve">в том числе по видам экономической деятельности </t>
    </r>
    <r>
      <rPr>
        <b/>
        <u val="single"/>
        <sz val="12"/>
        <rFont val="Times New Roman Cyr"/>
        <family val="1"/>
      </rPr>
      <t>в разрезе предприятий</t>
    </r>
    <r>
      <rPr>
        <sz val="12"/>
        <rFont val="Times New Roman Cyr"/>
        <family val="1"/>
      </rPr>
      <t>:</t>
    </r>
  </si>
  <si>
    <r>
      <t>Полная балансовая стоимость основных фондов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</si>
  <si>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2"/>
        <rFont val="Times New Roman Cyr"/>
        <family val="1"/>
      </rPr>
      <t>всего</t>
    </r>
  </si>
  <si>
    <r>
      <t>Выбытие основных фондов в среднем за год</t>
    </r>
    <r>
      <rPr>
        <sz val="12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</si>
  <si>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2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</si>
  <si>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12"/>
        <rFont val="Times New Roman Cyr"/>
        <family val="1"/>
      </rPr>
      <t>всего</t>
    </r>
  </si>
  <si>
    <r>
      <t xml:space="preserve">Оборот общественного питания </t>
    </r>
    <r>
      <rPr>
        <sz val="12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</si>
  <si>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2"/>
        <rFont val="Times New Roman Cyr"/>
        <family val="1"/>
      </rPr>
      <t xml:space="preserve">                 </t>
    </r>
  </si>
  <si>
    <t>Сети водоснабжения</t>
  </si>
  <si>
    <t>Сети водоотведения</t>
  </si>
  <si>
    <t>Cреднесписочная численность работников (по годовому отчету) - всего</t>
  </si>
  <si>
    <t>Добыча полезных ископаемых - B</t>
  </si>
  <si>
    <t>Деятельность профессиональная, научная и техническая - M</t>
  </si>
  <si>
    <t>15-20</t>
  </si>
  <si>
    <t>Содержание и текущий ремонт общего имущества</t>
  </si>
  <si>
    <t>Теплоснабжение</t>
  </si>
  <si>
    <t>Водоснабжение</t>
  </si>
  <si>
    <t>Водоотведение</t>
  </si>
  <si>
    <t>руб./кв. м.</t>
  </si>
  <si>
    <t>руб./Гкал</t>
  </si>
  <si>
    <t>руб./куб. м.</t>
  </si>
  <si>
    <t>Услуги регионального оператора по обращению с ТКО</t>
  </si>
  <si>
    <t>Газоснабжение</t>
  </si>
  <si>
    <t>Плата за лифт</t>
  </si>
  <si>
    <r>
      <t xml:space="preserve">Фонд оплаты труда (по годовому отчету) - </t>
    </r>
    <r>
      <rPr>
        <sz val="12"/>
        <rFont val="Times New Roman Cyr"/>
        <family val="1"/>
      </rPr>
      <t>всего</t>
    </r>
    <r>
      <rPr>
        <sz val="12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</si>
  <si>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</si>
  <si>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</si>
  <si>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 розничной торговли по крупным и средним  организациям</t>
  </si>
  <si>
    <t>Основные показатели социально - экономического развития  города Ливны</t>
  </si>
  <si>
    <t>150 посещений в смену</t>
  </si>
  <si>
    <t>Линейные объекты</t>
  </si>
  <si>
    <t>450 мест</t>
  </si>
  <si>
    <t>ТОП "Ливенский дорожный отдел ГУП ООО "Дорожная служба"</t>
  </si>
  <si>
    <t>Финансовые результаты деятельности предприятий и организаций</t>
  </si>
  <si>
    <t>Прибыль(убыток) - сальдо</t>
  </si>
  <si>
    <t xml:space="preserve">          из нее:</t>
  </si>
  <si>
    <t>Удельный вес прибыльных организаций в общем числе организаций</t>
  </si>
  <si>
    <t>Убытки</t>
  </si>
  <si>
    <t>Прибыль, необлагаемая налогом (льготы)</t>
  </si>
  <si>
    <r>
      <t xml:space="preserve">  </t>
    </r>
    <r>
      <rPr>
        <b/>
        <sz val="12"/>
        <rFont val="Times New Roman Cyr"/>
        <family val="1"/>
      </rPr>
      <t>Прибыль</t>
    </r>
    <r>
      <rPr>
        <sz val="12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</si>
  <si>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2"/>
        <rFont val="Times New Roman Cyr"/>
        <family val="1"/>
      </rPr>
      <t xml:space="preserve"> - всего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</si>
</sst>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</numFmts>
  <fonts count="45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2"/>
      <name val="Times New Roman Cyr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 vertical="justify"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238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justify" indent="1"/>
    </xf>
    <xf numFmtId="0" fontId="0" fillId="0" borderId="12" xfId="0" applyFont="1" applyFill="1" applyBorder="1" applyAlignment="1">
      <alignment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6" fillId="26" borderId="0" xfId="0" applyFont="1" applyFill="1" applyBorder="1" applyAlignment="1">
      <alignment horizontal="left" vertical="top"/>
    </xf>
    <xf numFmtId="0" fontId="6" fillId="26" borderId="0" xfId="0" applyFont="1" applyFill="1" applyAlignment="1">
      <alignment horizontal="center" vertical="top"/>
    </xf>
    <xf numFmtId="0" fontId="6" fillId="26" borderId="0" xfId="0" applyFont="1" applyFill="1" applyAlignment="1">
      <alignment horizontal="left" vertical="top"/>
    </xf>
    <xf numFmtId="0" fontId="6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6" fillId="26" borderId="0" xfId="0" applyFont="1" applyFill="1" applyAlignment="1">
      <alignment vertical="top" wrapText="1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indent="5"/>
    </xf>
    <xf numFmtId="0" fontId="0" fillId="26" borderId="0" xfId="0" applyFill="1" applyAlignment="1">
      <alignment horizontal="left" vertical="top" wrapText="1" indent="5"/>
    </xf>
    <xf numFmtId="0" fontId="2" fillId="26" borderId="0" xfId="0" applyFont="1" applyFill="1" applyBorder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vertical="top" wrapText="1"/>
    </xf>
    <xf numFmtId="182" fontId="0" fillId="0" borderId="12" xfId="0" applyNumberFormat="1" applyFont="1" applyFill="1" applyBorder="1" applyAlignment="1">
      <alignment vertical="justify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indent="2"/>
    </xf>
    <xf numFmtId="0" fontId="11" fillId="0" borderId="12" xfId="0" applyFont="1" applyFill="1" applyBorder="1" applyAlignment="1">
      <alignment horizontal="left" vertical="center" wrapText="1" indent="2"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wrapText="1" indent="1"/>
    </xf>
    <xf numFmtId="3" fontId="0" fillId="27" borderId="12" xfId="52" applyNumberFormat="1" applyFont="1" applyFill="1" applyBorder="1">
      <alignment vertical="justify"/>
      <protection/>
    </xf>
    <xf numFmtId="0" fontId="0" fillId="27" borderId="12" xfId="52" applyFont="1" applyFill="1" applyBorder="1" applyAlignment="1">
      <alignment horizontal="center" vertical="top"/>
      <protection/>
    </xf>
    <xf numFmtId="0" fontId="0" fillId="27" borderId="12" xfId="52" applyFont="1" applyFill="1" applyBorder="1" applyAlignment="1">
      <alignment vertical="justify"/>
      <protection/>
    </xf>
    <xf numFmtId="49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justify"/>
    </xf>
    <xf numFmtId="0" fontId="0" fillId="0" borderId="12" xfId="0" applyFill="1" applyBorder="1" applyAlignment="1">
      <alignment vertical="justify"/>
    </xf>
    <xf numFmtId="0" fontId="13" fillId="0" borderId="12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5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0" fontId="5" fillId="0" borderId="12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vertical="justify"/>
    </xf>
    <xf numFmtId="0" fontId="5" fillId="0" borderId="12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left" vertical="justify"/>
    </xf>
    <xf numFmtId="0" fontId="13" fillId="0" borderId="12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justify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justify" indent="2"/>
    </xf>
    <xf numFmtId="0" fontId="13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 indent="3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2" applyFont="1" applyFill="1" applyBorder="1">
      <alignment vertical="justify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0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0" fontId="5" fillId="0" borderId="12" xfId="52" applyFont="1" applyFill="1" applyBorder="1" applyAlignment="1" applyProtection="1">
      <alignment vertical="justify" wrapText="1"/>
      <protection/>
    </xf>
    <xf numFmtId="0" fontId="0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 applyProtection="1">
      <alignment vertical="justify" wrapText="1"/>
      <protection/>
    </xf>
    <xf numFmtId="0" fontId="0" fillId="0" borderId="12" xfId="52" applyFill="1" applyBorder="1" applyAlignment="1">
      <alignment vertical="justify"/>
      <protection/>
    </xf>
    <xf numFmtId="0" fontId="0" fillId="0" borderId="12" xfId="52" applyFont="1" applyFill="1" applyBorder="1" applyAlignment="1">
      <alignment vertical="justify"/>
      <protection/>
    </xf>
    <xf numFmtId="0" fontId="11" fillId="0" borderId="12" xfId="52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left" vertical="justify"/>
      <protection/>
    </xf>
    <xf numFmtId="0" fontId="0" fillId="0" borderId="12" xfId="52" applyFont="1" applyFill="1" applyBorder="1" applyAlignment="1">
      <alignment horizontal="left" vertical="justify" indent="2"/>
      <protection/>
    </xf>
    <xf numFmtId="49" fontId="0" fillId="0" borderId="12" xfId="52" applyNumberFormat="1" applyFont="1" applyFill="1" applyBorder="1" applyAlignment="1">
      <alignment horizontal="center"/>
      <protection/>
    </xf>
    <xf numFmtId="0" fontId="14" fillId="0" borderId="12" xfId="52" applyFont="1" applyFill="1" applyBorder="1">
      <alignment vertical="justify"/>
      <protection/>
    </xf>
    <xf numFmtId="0" fontId="0" fillId="0" borderId="0" xfId="52" applyFont="1" applyFill="1">
      <alignment vertical="justify"/>
      <protection/>
    </xf>
    <xf numFmtId="3" fontId="0" fillId="0" borderId="12" xfId="52" applyNumberFormat="1" applyFont="1" applyFill="1" applyBorder="1" applyAlignment="1">
      <alignment vertical="justify"/>
      <protection/>
    </xf>
    <xf numFmtId="0" fontId="0" fillId="0" borderId="12" xfId="0" applyFill="1" applyBorder="1" applyAlignment="1">
      <alignment horizontal="left" vertical="center"/>
    </xf>
    <xf numFmtId="0" fontId="5" fillId="0" borderId="12" xfId="0" applyFont="1" applyFill="1" applyBorder="1" applyAlignment="1">
      <alignment vertical="justify"/>
    </xf>
    <xf numFmtId="49" fontId="14" fillId="0" borderId="12" xfId="0" applyNumberFormat="1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 vertical="justify"/>
    </xf>
    <xf numFmtId="0" fontId="3" fillId="26" borderId="13" xfId="0" applyFont="1" applyFill="1" applyBorder="1" applyAlignment="1">
      <alignment horizontal="center" vertical="justify"/>
    </xf>
    <xf numFmtId="0" fontId="3" fillId="26" borderId="11" xfId="0" applyFont="1" applyFill="1" applyBorder="1" applyAlignment="1">
      <alignment horizontal="center" vertical="justify"/>
    </xf>
    <xf numFmtId="0" fontId="3" fillId="26" borderId="14" xfId="0" applyFont="1" applyFill="1" applyBorder="1" applyAlignment="1">
      <alignment horizontal="center" vertical="justify"/>
    </xf>
    <xf numFmtId="0" fontId="3" fillId="26" borderId="12" xfId="0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vertical="justify"/>
    </xf>
    <xf numFmtId="3" fontId="0" fillId="0" borderId="12" xfId="0" applyNumberFormat="1" applyFill="1" applyBorder="1" applyAlignment="1">
      <alignment vertical="justify"/>
    </xf>
    <xf numFmtId="182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3" fontId="0" fillId="26" borderId="12" xfId="0" applyNumberFormat="1" applyFont="1" applyFill="1" applyBorder="1" applyAlignment="1">
      <alignment vertical="justify"/>
    </xf>
    <xf numFmtId="4" fontId="0" fillId="26" borderId="12" xfId="0" applyNumberFormat="1" applyFont="1" applyFill="1" applyBorder="1" applyAlignment="1">
      <alignment vertical="justify"/>
    </xf>
    <xf numFmtId="183" fontId="0" fillId="26" borderId="12" xfId="0" applyNumberFormat="1" applyFont="1" applyFill="1" applyBorder="1" applyAlignment="1">
      <alignment vertical="justify"/>
    </xf>
    <xf numFmtId="0" fontId="0" fillId="0" borderId="12" xfId="0" applyFill="1" applyBorder="1" applyAlignment="1">
      <alignment horizontal="center" vertical="center" wrapText="1"/>
    </xf>
    <xf numFmtId="182" fontId="0" fillId="26" borderId="12" xfId="0" applyNumberFormat="1" applyFont="1" applyFill="1" applyBorder="1" applyAlignment="1">
      <alignment horizontal="right" vertical="center"/>
    </xf>
    <xf numFmtId="4" fontId="0" fillId="26" borderId="12" xfId="0" applyNumberFormat="1" applyFont="1" applyFill="1" applyBorder="1" applyAlignment="1">
      <alignment horizontal="right" vertical="center"/>
    </xf>
    <xf numFmtId="3" fontId="0" fillId="26" borderId="12" xfId="52" applyNumberFormat="1" applyFont="1" applyFill="1" applyBorder="1">
      <alignment vertical="justify"/>
      <protection/>
    </xf>
    <xf numFmtId="3" fontId="0" fillId="26" borderId="12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>
      <alignment vertical="justify"/>
      <protection/>
    </xf>
    <xf numFmtId="3" fontId="5" fillId="0" borderId="12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>
      <alignment vertical="justify"/>
      <protection/>
    </xf>
    <xf numFmtId="3" fontId="0" fillId="0" borderId="12" xfId="52" applyNumberFormat="1" applyFont="1" applyFill="1" applyBorder="1" applyAlignment="1">
      <alignment vertical="justify" wrapText="1"/>
      <protection/>
    </xf>
    <xf numFmtId="3" fontId="0" fillId="0" borderId="10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horizontal="center" vertical="center" wrapText="1"/>
      <protection/>
    </xf>
    <xf numFmtId="182" fontId="0" fillId="0" borderId="12" xfId="52" applyNumberFormat="1" applyFont="1" applyFill="1" applyBorder="1" applyAlignment="1">
      <alignment horizontal="center" vertical="justify"/>
      <protection/>
    </xf>
    <xf numFmtId="182" fontId="0" fillId="0" borderId="12" xfId="52" applyNumberFormat="1" applyFont="1" applyFill="1" applyBorder="1">
      <alignment vertical="justify"/>
      <protection/>
    </xf>
    <xf numFmtId="0" fontId="0" fillId="0" borderId="12" xfId="52" applyFill="1" applyBorder="1">
      <alignment vertical="justify"/>
      <protection/>
    </xf>
    <xf numFmtId="182" fontId="0" fillId="0" borderId="12" xfId="0" applyNumberFormat="1" applyFont="1" applyFill="1" applyBorder="1" applyAlignment="1">
      <alignment horizontal="left" vertical="justify" indent="1"/>
    </xf>
    <xf numFmtId="3" fontId="0" fillId="0" borderId="12" xfId="0" applyNumberFormat="1" applyFont="1" applyFill="1" applyBorder="1" applyAlignment="1">
      <alignment horizontal="left" vertical="justify" indent="1"/>
    </xf>
    <xf numFmtId="3" fontId="0" fillId="0" borderId="12" xfId="0" applyNumberFormat="1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horizontal="right" vertical="justify"/>
    </xf>
    <xf numFmtId="3" fontId="5" fillId="0" borderId="12" xfId="0" applyNumberFormat="1" applyFont="1" applyFill="1" applyBorder="1" applyAlignment="1">
      <alignment vertical="justify"/>
    </xf>
    <xf numFmtId="3" fontId="0" fillId="26" borderId="0" xfId="0" applyNumberFormat="1" applyFont="1" applyFill="1" applyBorder="1" applyAlignment="1">
      <alignment vertical="justify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3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3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182" fontId="0" fillId="26" borderId="12" xfId="0" applyNumberFormat="1" applyFont="1" applyFill="1" applyBorder="1" applyAlignment="1">
      <alignment vertical="justify"/>
    </xf>
    <xf numFmtId="3" fontId="0" fillId="26" borderId="12" xfId="0" applyNumberFormat="1" applyFont="1" applyFill="1" applyBorder="1" applyAlignment="1">
      <alignment horizontal="right" vertical="justify"/>
    </xf>
    <xf numFmtId="3" fontId="0" fillId="26" borderId="12" xfId="0" applyNumberFormat="1" applyFont="1" applyFill="1" applyBorder="1" applyAlignment="1">
      <alignment horizontal="center" vertical="justify"/>
    </xf>
    <xf numFmtId="3" fontId="5" fillId="0" borderId="12" xfId="0" applyNumberFormat="1" applyFont="1" applyFill="1" applyBorder="1" applyAlignment="1">
      <alignment horizontal="center" vertical="justify"/>
    </xf>
    <xf numFmtId="182" fontId="0" fillId="0" borderId="12" xfId="0" applyNumberFormat="1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vertical="justify"/>
    </xf>
    <xf numFmtId="182" fontId="0" fillId="0" borderId="12" xfId="0" applyNumberFormat="1" applyFont="1" applyFill="1" applyBorder="1" applyAlignment="1">
      <alignment vertical="justify"/>
    </xf>
    <xf numFmtId="183" fontId="0" fillId="0" borderId="12" xfId="0" applyNumberFormat="1" applyFont="1" applyFill="1" applyBorder="1" applyAlignment="1">
      <alignment vertical="justify"/>
    </xf>
    <xf numFmtId="3" fontId="0" fillId="0" borderId="12" xfId="0" applyNumberFormat="1" applyFill="1" applyBorder="1" applyAlignment="1">
      <alignment vertical="justify"/>
    </xf>
    <xf numFmtId="3" fontId="0" fillId="0" borderId="12" xfId="0" applyNumberFormat="1" applyFill="1" applyBorder="1" applyAlignment="1">
      <alignment horizontal="center" vertical="justify"/>
    </xf>
    <xf numFmtId="4" fontId="0" fillId="0" borderId="12" xfId="0" applyNumberFormat="1" applyFont="1" applyFill="1" applyBorder="1" applyAlignment="1">
      <alignment vertical="justify"/>
    </xf>
    <xf numFmtId="182" fontId="0" fillId="26" borderId="12" xfId="0" applyNumberFormat="1" applyFont="1" applyFill="1" applyBorder="1" applyAlignment="1">
      <alignment vertical="justify"/>
    </xf>
    <xf numFmtId="3" fontId="0" fillId="26" borderId="12" xfId="0" applyNumberFormat="1" applyFont="1" applyFill="1" applyBorder="1" applyAlignment="1">
      <alignment vertical="justify"/>
    </xf>
    <xf numFmtId="3" fontId="0" fillId="0" borderId="12" xfId="0" applyNumberFormat="1" applyFont="1" applyFill="1" applyBorder="1" applyAlignment="1">
      <alignment horizontal="center" vertical="center"/>
    </xf>
    <xf numFmtId="3" fontId="0" fillId="26" borderId="12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justify" indent="2"/>
    </xf>
    <xf numFmtId="0" fontId="5" fillId="26" borderId="12" xfId="0" applyFont="1" applyFill="1" applyBorder="1" applyAlignment="1">
      <alignment horizontal="left" vertical="center" wrapText="1" indent="2"/>
    </xf>
    <xf numFmtId="0" fontId="0" fillId="26" borderId="12" xfId="0" applyFont="1" applyFill="1" applyBorder="1" applyAlignment="1">
      <alignment vertical="justify"/>
    </xf>
    <xf numFmtId="0" fontId="5" fillId="26" borderId="12" xfId="0" applyFont="1" applyFill="1" applyBorder="1" applyAlignment="1">
      <alignment horizontal="left" vertical="justify" indent="2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/>
    </xf>
    <xf numFmtId="0" fontId="5" fillId="26" borderId="12" xfId="0" applyFont="1" applyFill="1" applyBorder="1" applyAlignment="1">
      <alignment vertical="justify"/>
    </xf>
    <xf numFmtId="0" fontId="0" fillId="26" borderId="12" xfId="0" applyFont="1" applyFill="1" applyBorder="1" applyAlignment="1">
      <alignment/>
    </xf>
    <xf numFmtId="0" fontId="0" fillId="26" borderId="12" xfId="0" applyFill="1" applyBorder="1" applyAlignment="1">
      <alignment vertical="justify"/>
    </xf>
    <xf numFmtId="0" fontId="0" fillId="26" borderId="12" xfId="0" applyFont="1" applyFill="1" applyBorder="1" applyAlignment="1">
      <alignment vertical="center" wrapText="1"/>
    </xf>
    <xf numFmtId="0" fontId="0" fillId="26" borderId="12" xfId="0" applyFont="1" applyFill="1" applyBorder="1" applyAlignment="1">
      <alignment vertical="justify"/>
    </xf>
    <xf numFmtId="0" fontId="4" fillId="26" borderId="12" xfId="0" applyFont="1" applyFill="1" applyBorder="1" applyAlignment="1">
      <alignment horizontal="left" vertical="justify" indent="2"/>
    </xf>
    <xf numFmtId="3" fontId="0" fillId="0" borderId="12" xfId="0" applyNumberFormat="1" applyFont="1" applyFill="1" applyBorder="1" applyAlignment="1">
      <alignment horizontal="center" vertical="justify"/>
    </xf>
    <xf numFmtId="0" fontId="0" fillId="26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vertical="center" wrapText="1"/>
    </xf>
    <xf numFmtId="0" fontId="0" fillId="26" borderId="0" xfId="0" applyFill="1" applyBorder="1" applyAlignment="1">
      <alignment vertical="justify"/>
    </xf>
    <xf numFmtId="3" fontId="0" fillId="26" borderId="0" xfId="0" applyNumberFormat="1" applyFill="1" applyBorder="1" applyAlignment="1">
      <alignment vertical="justify"/>
    </xf>
    <xf numFmtId="182" fontId="0" fillId="26" borderId="0" xfId="0" applyNumberFormat="1" applyFont="1" applyFill="1" applyBorder="1" applyAlignment="1">
      <alignment vertical="justify"/>
    </xf>
    <xf numFmtId="0" fontId="11" fillId="0" borderId="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justify"/>
    </xf>
    <xf numFmtId="3" fontId="0" fillId="26" borderId="12" xfId="0" applyNumberFormat="1" applyFont="1" applyFill="1" applyBorder="1" applyAlignment="1">
      <alignment vertical="justify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justify"/>
    </xf>
    <xf numFmtId="0" fontId="0" fillId="0" borderId="16" xfId="0" applyFont="1" applyFill="1" applyBorder="1" applyAlignment="1">
      <alignment vertical="justify"/>
    </xf>
    <xf numFmtId="0" fontId="0" fillId="0" borderId="17" xfId="0" applyFont="1" applyFill="1" applyBorder="1" applyAlignment="1">
      <alignment vertical="justify"/>
    </xf>
    <xf numFmtId="0" fontId="5" fillId="0" borderId="15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3" fontId="0" fillId="26" borderId="10" xfId="52" applyNumberFormat="1" applyFont="1" applyFill="1" applyBorder="1" applyAlignment="1">
      <alignment horizontal="center" vertical="justify"/>
      <protection/>
    </xf>
    <xf numFmtId="3" fontId="0" fillId="26" borderId="11" xfId="52" applyNumberFormat="1" applyFont="1" applyFill="1" applyBorder="1" applyAlignment="1">
      <alignment horizontal="center" vertical="justify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6" borderId="0" xfId="0" applyFill="1" applyAlignment="1">
      <alignment horizontal="left" vertical="top" indent="5"/>
    </xf>
    <xf numFmtId="0" fontId="5" fillId="26" borderId="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justify"/>
      <protection/>
    </xf>
    <xf numFmtId="0" fontId="0" fillId="0" borderId="11" xfId="52" applyFont="1" applyFill="1" applyBorder="1" applyAlignment="1">
      <alignment horizontal="center" vertical="justify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top"/>
      <protection/>
    </xf>
    <xf numFmtId="0" fontId="0" fillId="0" borderId="11" xfId="52" applyFont="1" applyFill="1" applyBorder="1" applyAlignment="1">
      <alignment horizontal="center" vertical="top"/>
      <protection/>
    </xf>
    <xf numFmtId="0" fontId="3" fillId="26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139</xdr:row>
      <xdr:rowOff>0</xdr:rowOff>
    </xdr:from>
    <xdr:to>
      <xdr:col>0</xdr:col>
      <xdr:colOff>2238375</xdr:colOff>
      <xdr:row>139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49549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139</xdr:row>
      <xdr:rowOff>0</xdr:rowOff>
    </xdr:from>
    <xdr:to>
      <xdr:col>0</xdr:col>
      <xdr:colOff>2238375</xdr:colOff>
      <xdr:row>139</xdr:row>
      <xdr:rowOff>0</xdr:rowOff>
    </xdr:to>
    <xdr:sp>
      <xdr:nvSpPr>
        <xdr:cNvPr id="2" name="Line 10"/>
        <xdr:cNvSpPr>
          <a:spLocks/>
        </xdr:cNvSpPr>
      </xdr:nvSpPr>
      <xdr:spPr>
        <a:xfrm>
          <a:off x="171450" y="49549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181</xdr:row>
      <xdr:rowOff>0</xdr:rowOff>
    </xdr:from>
    <xdr:to>
      <xdr:col>0</xdr:col>
      <xdr:colOff>2238375</xdr:colOff>
      <xdr:row>181</xdr:row>
      <xdr:rowOff>0</xdr:rowOff>
    </xdr:to>
    <xdr:sp>
      <xdr:nvSpPr>
        <xdr:cNvPr id="3" name="Line 225"/>
        <xdr:cNvSpPr>
          <a:spLocks/>
        </xdr:cNvSpPr>
      </xdr:nvSpPr>
      <xdr:spPr>
        <a:xfrm>
          <a:off x="180975" y="66684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4" name="Line 286"/>
        <xdr:cNvSpPr>
          <a:spLocks/>
        </xdr:cNvSpPr>
      </xdr:nvSpPr>
      <xdr:spPr>
        <a:xfrm>
          <a:off x="180975" y="5134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5" name="Line 287"/>
        <xdr:cNvSpPr>
          <a:spLocks/>
        </xdr:cNvSpPr>
      </xdr:nvSpPr>
      <xdr:spPr>
        <a:xfrm>
          <a:off x="171450" y="5134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185</xdr:row>
      <xdr:rowOff>0</xdr:rowOff>
    </xdr:from>
    <xdr:to>
      <xdr:col>0</xdr:col>
      <xdr:colOff>2238375</xdr:colOff>
      <xdr:row>185</xdr:row>
      <xdr:rowOff>0</xdr:rowOff>
    </xdr:to>
    <xdr:sp>
      <xdr:nvSpPr>
        <xdr:cNvPr id="6" name="Line 376"/>
        <xdr:cNvSpPr>
          <a:spLocks/>
        </xdr:cNvSpPr>
      </xdr:nvSpPr>
      <xdr:spPr>
        <a:xfrm>
          <a:off x="180975" y="68084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185</xdr:row>
      <xdr:rowOff>0</xdr:rowOff>
    </xdr:from>
    <xdr:to>
      <xdr:col>0</xdr:col>
      <xdr:colOff>2238375</xdr:colOff>
      <xdr:row>185</xdr:row>
      <xdr:rowOff>0</xdr:rowOff>
    </xdr:to>
    <xdr:sp>
      <xdr:nvSpPr>
        <xdr:cNvPr id="7" name="Line 377"/>
        <xdr:cNvSpPr>
          <a:spLocks/>
        </xdr:cNvSpPr>
      </xdr:nvSpPr>
      <xdr:spPr>
        <a:xfrm>
          <a:off x="171450" y="68084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8" name="Line 440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9" name="Line 441"/>
        <xdr:cNvSpPr>
          <a:spLocks/>
        </xdr:cNvSpPr>
      </xdr:nvSpPr>
      <xdr:spPr>
        <a:xfrm>
          <a:off x="171450" y="9990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10" name="Line 450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11" name="Line 451"/>
        <xdr:cNvSpPr>
          <a:spLocks/>
        </xdr:cNvSpPr>
      </xdr:nvSpPr>
      <xdr:spPr>
        <a:xfrm>
          <a:off x="171450" y="9990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221</xdr:row>
      <xdr:rowOff>0</xdr:rowOff>
    </xdr:from>
    <xdr:to>
      <xdr:col>0</xdr:col>
      <xdr:colOff>2238375</xdr:colOff>
      <xdr:row>221</xdr:row>
      <xdr:rowOff>0</xdr:rowOff>
    </xdr:to>
    <xdr:sp>
      <xdr:nvSpPr>
        <xdr:cNvPr id="12" name="Line 1062"/>
        <xdr:cNvSpPr>
          <a:spLocks/>
        </xdr:cNvSpPr>
      </xdr:nvSpPr>
      <xdr:spPr>
        <a:xfrm>
          <a:off x="180975" y="8347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221</xdr:row>
      <xdr:rowOff>0</xdr:rowOff>
    </xdr:from>
    <xdr:to>
      <xdr:col>0</xdr:col>
      <xdr:colOff>2238375</xdr:colOff>
      <xdr:row>221</xdr:row>
      <xdr:rowOff>0</xdr:rowOff>
    </xdr:to>
    <xdr:sp>
      <xdr:nvSpPr>
        <xdr:cNvPr id="13" name="Line 1063"/>
        <xdr:cNvSpPr>
          <a:spLocks/>
        </xdr:cNvSpPr>
      </xdr:nvSpPr>
      <xdr:spPr>
        <a:xfrm>
          <a:off x="171450" y="8347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221</xdr:row>
      <xdr:rowOff>0</xdr:rowOff>
    </xdr:from>
    <xdr:to>
      <xdr:col>0</xdr:col>
      <xdr:colOff>2238375</xdr:colOff>
      <xdr:row>221</xdr:row>
      <xdr:rowOff>0</xdr:rowOff>
    </xdr:to>
    <xdr:sp>
      <xdr:nvSpPr>
        <xdr:cNvPr id="14" name="Line 1072"/>
        <xdr:cNvSpPr>
          <a:spLocks/>
        </xdr:cNvSpPr>
      </xdr:nvSpPr>
      <xdr:spPr>
        <a:xfrm>
          <a:off x="180975" y="8347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221</xdr:row>
      <xdr:rowOff>0</xdr:rowOff>
    </xdr:from>
    <xdr:to>
      <xdr:col>0</xdr:col>
      <xdr:colOff>2238375</xdr:colOff>
      <xdr:row>221</xdr:row>
      <xdr:rowOff>0</xdr:rowOff>
    </xdr:to>
    <xdr:sp>
      <xdr:nvSpPr>
        <xdr:cNvPr id="15" name="Line 1073"/>
        <xdr:cNvSpPr>
          <a:spLocks/>
        </xdr:cNvSpPr>
      </xdr:nvSpPr>
      <xdr:spPr>
        <a:xfrm>
          <a:off x="171450" y="8347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225</xdr:row>
      <xdr:rowOff>0</xdr:rowOff>
    </xdr:from>
    <xdr:to>
      <xdr:col>0</xdr:col>
      <xdr:colOff>2238375</xdr:colOff>
      <xdr:row>225</xdr:row>
      <xdr:rowOff>0</xdr:rowOff>
    </xdr:to>
    <xdr:sp>
      <xdr:nvSpPr>
        <xdr:cNvPr id="16" name="Line 1082"/>
        <xdr:cNvSpPr>
          <a:spLocks/>
        </xdr:cNvSpPr>
      </xdr:nvSpPr>
      <xdr:spPr>
        <a:xfrm>
          <a:off x="180975" y="84896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225</xdr:row>
      <xdr:rowOff>0</xdr:rowOff>
    </xdr:from>
    <xdr:to>
      <xdr:col>0</xdr:col>
      <xdr:colOff>2238375</xdr:colOff>
      <xdr:row>225</xdr:row>
      <xdr:rowOff>0</xdr:rowOff>
    </xdr:to>
    <xdr:sp>
      <xdr:nvSpPr>
        <xdr:cNvPr id="17" name="Line 1083"/>
        <xdr:cNvSpPr>
          <a:spLocks/>
        </xdr:cNvSpPr>
      </xdr:nvSpPr>
      <xdr:spPr>
        <a:xfrm>
          <a:off x="171450" y="84896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18" name="Line 1214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19" name="Line 1215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20" name="Line 1224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21" name="Line 1225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690</xdr:row>
      <xdr:rowOff>0</xdr:rowOff>
    </xdr:from>
    <xdr:to>
      <xdr:col>0</xdr:col>
      <xdr:colOff>2847975</xdr:colOff>
      <xdr:row>690</xdr:row>
      <xdr:rowOff>0</xdr:rowOff>
    </xdr:to>
    <xdr:sp>
      <xdr:nvSpPr>
        <xdr:cNvPr id="22" name="Line 1256"/>
        <xdr:cNvSpPr>
          <a:spLocks/>
        </xdr:cNvSpPr>
      </xdr:nvSpPr>
      <xdr:spPr>
        <a:xfrm>
          <a:off x="228600" y="273881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690</xdr:row>
      <xdr:rowOff>0</xdr:rowOff>
    </xdr:from>
    <xdr:to>
      <xdr:col>0</xdr:col>
      <xdr:colOff>2847975</xdr:colOff>
      <xdr:row>690</xdr:row>
      <xdr:rowOff>0</xdr:rowOff>
    </xdr:to>
    <xdr:sp>
      <xdr:nvSpPr>
        <xdr:cNvPr id="23" name="Line 1257"/>
        <xdr:cNvSpPr>
          <a:spLocks/>
        </xdr:cNvSpPr>
      </xdr:nvSpPr>
      <xdr:spPr>
        <a:xfrm>
          <a:off x="238125" y="273881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690</xdr:row>
      <xdr:rowOff>0</xdr:rowOff>
    </xdr:from>
    <xdr:to>
      <xdr:col>0</xdr:col>
      <xdr:colOff>2847975</xdr:colOff>
      <xdr:row>690</xdr:row>
      <xdr:rowOff>0</xdr:rowOff>
    </xdr:to>
    <xdr:sp>
      <xdr:nvSpPr>
        <xdr:cNvPr id="24" name="Line 1258"/>
        <xdr:cNvSpPr>
          <a:spLocks/>
        </xdr:cNvSpPr>
      </xdr:nvSpPr>
      <xdr:spPr>
        <a:xfrm>
          <a:off x="238125" y="2738818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695</xdr:row>
      <xdr:rowOff>0</xdr:rowOff>
    </xdr:from>
    <xdr:to>
      <xdr:col>0</xdr:col>
      <xdr:colOff>2847975</xdr:colOff>
      <xdr:row>695</xdr:row>
      <xdr:rowOff>0</xdr:rowOff>
    </xdr:to>
    <xdr:sp>
      <xdr:nvSpPr>
        <xdr:cNvPr id="25" name="Line 1259"/>
        <xdr:cNvSpPr>
          <a:spLocks/>
        </xdr:cNvSpPr>
      </xdr:nvSpPr>
      <xdr:spPr>
        <a:xfrm>
          <a:off x="257175" y="275901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695</xdr:row>
      <xdr:rowOff>0</xdr:rowOff>
    </xdr:from>
    <xdr:to>
      <xdr:col>0</xdr:col>
      <xdr:colOff>2847975</xdr:colOff>
      <xdr:row>695</xdr:row>
      <xdr:rowOff>0</xdr:rowOff>
    </xdr:to>
    <xdr:sp>
      <xdr:nvSpPr>
        <xdr:cNvPr id="26" name="Line 1260"/>
        <xdr:cNvSpPr>
          <a:spLocks/>
        </xdr:cNvSpPr>
      </xdr:nvSpPr>
      <xdr:spPr>
        <a:xfrm>
          <a:off x="238125" y="2759011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695</xdr:row>
      <xdr:rowOff>0</xdr:rowOff>
    </xdr:from>
    <xdr:to>
      <xdr:col>0</xdr:col>
      <xdr:colOff>2847975</xdr:colOff>
      <xdr:row>695</xdr:row>
      <xdr:rowOff>0</xdr:rowOff>
    </xdr:to>
    <xdr:sp>
      <xdr:nvSpPr>
        <xdr:cNvPr id="27" name="Line 1261"/>
        <xdr:cNvSpPr>
          <a:spLocks/>
        </xdr:cNvSpPr>
      </xdr:nvSpPr>
      <xdr:spPr>
        <a:xfrm>
          <a:off x="238125" y="2759011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600</xdr:row>
      <xdr:rowOff>19050</xdr:rowOff>
    </xdr:from>
    <xdr:to>
      <xdr:col>0</xdr:col>
      <xdr:colOff>2847975</xdr:colOff>
      <xdr:row>600</xdr:row>
      <xdr:rowOff>19050</xdr:rowOff>
    </xdr:to>
    <xdr:sp>
      <xdr:nvSpPr>
        <xdr:cNvPr id="28" name="Line 1143"/>
        <xdr:cNvSpPr>
          <a:spLocks/>
        </xdr:cNvSpPr>
      </xdr:nvSpPr>
      <xdr:spPr>
        <a:xfrm>
          <a:off x="238125" y="2384869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600</xdr:row>
      <xdr:rowOff>95250</xdr:rowOff>
    </xdr:from>
    <xdr:to>
      <xdr:col>0</xdr:col>
      <xdr:colOff>2847975</xdr:colOff>
      <xdr:row>600</xdr:row>
      <xdr:rowOff>95250</xdr:rowOff>
    </xdr:to>
    <xdr:sp>
      <xdr:nvSpPr>
        <xdr:cNvPr id="29" name="Line 1144"/>
        <xdr:cNvSpPr>
          <a:spLocks/>
        </xdr:cNvSpPr>
      </xdr:nvSpPr>
      <xdr:spPr>
        <a:xfrm>
          <a:off x="238125" y="2384869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593</xdr:row>
      <xdr:rowOff>19050</xdr:rowOff>
    </xdr:from>
    <xdr:to>
      <xdr:col>0</xdr:col>
      <xdr:colOff>2847975</xdr:colOff>
      <xdr:row>593</xdr:row>
      <xdr:rowOff>19050</xdr:rowOff>
    </xdr:to>
    <xdr:sp>
      <xdr:nvSpPr>
        <xdr:cNvPr id="30" name="Line 1143"/>
        <xdr:cNvSpPr>
          <a:spLocks/>
        </xdr:cNvSpPr>
      </xdr:nvSpPr>
      <xdr:spPr>
        <a:xfrm>
          <a:off x="238125" y="2359247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593</xdr:row>
      <xdr:rowOff>142875</xdr:rowOff>
    </xdr:from>
    <xdr:to>
      <xdr:col>0</xdr:col>
      <xdr:colOff>2847975</xdr:colOff>
      <xdr:row>593</xdr:row>
      <xdr:rowOff>142875</xdr:rowOff>
    </xdr:to>
    <xdr:sp>
      <xdr:nvSpPr>
        <xdr:cNvPr id="31" name="Line 1144"/>
        <xdr:cNvSpPr>
          <a:spLocks/>
        </xdr:cNvSpPr>
      </xdr:nvSpPr>
      <xdr:spPr>
        <a:xfrm>
          <a:off x="238125" y="2359247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221</xdr:row>
      <xdr:rowOff>0</xdr:rowOff>
    </xdr:from>
    <xdr:to>
      <xdr:col>0</xdr:col>
      <xdr:colOff>2238375</xdr:colOff>
      <xdr:row>221</xdr:row>
      <xdr:rowOff>0</xdr:rowOff>
    </xdr:to>
    <xdr:sp>
      <xdr:nvSpPr>
        <xdr:cNvPr id="32" name="Line 225"/>
        <xdr:cNvSpPr>
          <a:spLocks/>
        </xdr:cNvSpPr>
      </xdr:nvSpPr>
      <xdr:spPr>
        <a:xfrm>
          <a:off x="180975" y="8347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225</xdr:row>
      <xdr:rowOff>0</xdr:rowOff>
    </xdr:from>
    <xdr:to>
      <xdr:col>0</xdr:col>
      <xdr:colOff>2238375</xdr:colOff>
      <xdr:row>225</xdr:row>
      <xdr:rowOff>0</xdr:rowOff>
    </xdr:to>
    <xdr:sp>
      <xdr:nvSpPr>
        <xdr:cNvPr id="33" name="Line 376"/>
        <xdr:cNvSpPr>
          <a:spLocks/>
        </xdr:cNvSpPr>
      </xdr:nvSpPr>
      <xdr:spPr>
        <a:xfrm>
          <a:off x="180975" y="84896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223</xdr:row>
      <xdr:rowOff>0</xdr:rowOff>
    </xdr:from>
    <xdr:to>
      <xdr:col>0</xdr:col>
      <xdr:colOff>2238375</xdr:colOff>
      <xdr:row>223</xdr:row>
      <xdr:rowOff>0</xdr:rowOff>
    </xdr:to>
    <xdr:sp>
      <xdr:nvSpPr>
        <xdr:cNvPr id="34" name="Line 286"/>
        <xdr:cNvSpPr>
          <a:spLocks/>
        </xdr:cNvSpPr>
      </xdr:nvSpPr>
      <xdr:spPr>
        <a:xfrm>
          <a:off x="180975" y="84277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35" name="Line 1062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36" name="Line 1063"/>
        <xdr:cNvSpPr>
          <a:spLocks/>
        </xdr:cNvSpPr>
      </xdr:nvSpPr>
      <xdr:spPr>
        <a:xfrm>
          <a:off x="171450" y="9990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37" name="Line 1072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38" name="Line 1073"/>
        <xdr:cNvSpPr>
          <a:spLocks/>
        </xdr:cNvSpPr>
      </xdr:nvSpPr>
      <xdr:spPr>
        <a:xfrm>
          <a:off x="171450" y="9990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39" name="Line 225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40" name="Line 226"/>
        <xdr:cNvSpPr>
          <a:spLocks/>
        </xdr:cNvSpPr>
      </xdr:nvSpPr>
      <xdr:spPr>
        <a:xfrm>
          <a:off x="171450" y="9990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261</xdr:row>
      <xdr:rowOff>0</xdr:rowOff>
    </xdr:from>
    <xdr:to>
      <xdr:col>0</xdr:col>
      <xdr:colOff>2238375</xdr:colOff>
      <xdr:row>261</xdr:row>
      <xdr:rowOff>0</xdr:rowOff>
    </xdr:to>
    <xdr:sp>
      <xdr:nvSpPr>
        <xdr:cNvPr id="41" name="Line 366"/>
        <xdr:cNvSpPr>
          <a:spLocks/>
        </xdr:cNvSpPr>
      </xdr:nvSpPr>
      <xdr:spPr>
        <a:xfrm>
          <a:off x="180975" y="9990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259</xdr:row>
      <xdr:rowOff>0</xdr:rowOff>
    </xdr:from>
    <xdr:to>
      <xdr:col>0</xdr:col>
      <xdr:colOff>2238375</xdr:colOff>
      <xdr:row>259</xdr:row>
      <xdr:rowOff>0</xdr:rowOff>
    </xdr:to>
    <xdr:sp>
      <xdr:nvSpPr>
        <xdr:cNvPr id="42" name="Line 9"/>
        <xdr:cNvSpPr>
          <a:spLocks/>
        </xdr:cNvSpPr>
      </xdr:nvSpPr>
      <xdr:spPr>
        <a:xfrm>
          <a:off x="180975" y="9890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3" name="Line 440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4" name="Line 441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5" name="Line 450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6" name="Line 451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7" name="Line 1062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8" name="Line 1063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49" name="Line 1072"/>
        <xdr:cNvSpPr>
          <a:spLocks/>
        </xdr:cNvSpPr>
      </xdr:nvSpPr>
      <xdr:spPr>
        <a:xfrm>
          <a:off x="180975" y="116347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50" name="Line 1073"/>
        <xdr:cNvSpPr>
          <a:spLocks/>
        </xdr:cNvSpPr>
      </xdr:nvSpPr>
      <xdr:spPr>
        <a:xfrm>
          <a:off x="171450" y="11634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51" name="Line 165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52" name="Line 166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53" name="Line 193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54" name="Line 194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55" name="Line 496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56" name="Line 497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57" name="Line 506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58" name="Line 507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59" name="Line 516"/>
        <xdr:cNvSpPr>
          <a:spLocks/>
        </xdr:cNvSpPr>
      </xdr:nvSpPr>
      <xdr:spPr>
        <a:xfrm>
          <a:off x="180975" y="13949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60" name="Line 517"/>
        <xdr:cNvSpPr>
          <a:spLocks/>
        </xdr:cNvSpPr>
      </xdr:nvSpPr>
      <xdr:spPr>
        <a:xfrm>
          <a:off x="171450" y="139493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61" name="Line 632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62" name="Line 633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63" name="Line 642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64" name="Line 643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65" name="Line 652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66" name="Line 653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67" name="Line 700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68" name="Line 701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69" name="Line 710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70" name="Line 711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71" name="Line 856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72" name="Line 857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73" name="Line 904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74" name="Line 905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75" name="Line 914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76" name="Line 915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77" name="Line 924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78" name="Line 925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79" name="Line 1214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0" name="Line 1215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1" name="Line 1224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2" name="Line 1225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83" name="Line 1234"/>
        <xdr:cNvSpPr>
          <a:spLocks/>
        </xdr:cNvSpPr>
      </xdr:nvSpPr>
      <xdr:spPr>
        <a:xfrm>
          <a:off x="180975" y="13949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84" name="Line 1235"/>
        <xdr:cNvSpPr>
          <a:spLocks/>
        </xdr:cNvSpPr>
      </xdr:nvSpPr>
      <xdr:spPr>
        <a:xfrm>
          <a:off x="171450" y="139493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5" name="Line 440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6" name="Line 441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7" name="Line 450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88" name="Line 451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89" name="Line 460"/>
        <xdr:cNvSpPr>
          <a:spLocks/>
        </xdr:cNvSpPr>
      </xdr:nvSpPr>
      <xdr:spPr>
        <a:xfrm>
          <a:off x="180975" y="13949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90" name="Line 461"/>
        <xdr:cNvSpPr>
          <a:spLocks/>
        </xdr:cNvSpPr>
      </xdr:nvSpPr>
      <xdr:spPr>
        <a:xfrm>
          <a:off x="171450" y="139493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1" name="Line 1062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2" name="Line 1063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3" name="Line 1072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4" name="Line 1073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95" name="Line 1082"/>
        <xdr:cNvSpPr>
          <a:spLocks/>
        </xdr:cNvSpPr>
      </xdr:nvSpPr>
      <xdr:spPr>
        <a:xfrm>
          <a:off x="180975" y="139493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359</xdr:row>
      <xdr:rowOff>0</xdr:rowOff>
    </xdr:from>
    <xdr:to>
      <xdr:col>0</xdr:col>
      <xdr:colOff>2238375</xdr:colOff>
      <xdr:row>359</xdr:row>
      <xdr:rowOff>0</xdr:rowOff>
    </xdr:to>
    <xdr:sp>
      <xdr:nvSpPr>
        <xdr:cNvPr id="96" name="Line 1083"/>
        <xdr:cNvSpPr>
          <a:spLocks/>
        </xdr:cNvSpPr>
      </xdr:nvSpPr>
      <xdr:spPr>
        <a:xfrm>
          <a:off x="171450" y="139493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7" name="Line 225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8" name="Line 226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99" name="Line 366"/>
        <xdr:cNvSpPr>
          <a:spLocks/>
        </xdr:cNvSpPr>
      </xdr:nvSpPr>
      <xdr:spPr>
        <a:xfrm>
          <a:off x="180975" y="13789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355</xdr:row>
      <xdr:rowOff>0</xdr:rowOff>
    </xdr:from>
    <xdr:to>
      <xdr:col>0</xdr:col>
      <xdr:colOff>2238375</xdr:colOff>
      <xdr:row>355</xdr:row>
      <xdr:rowOff>0</xdr:rowOff>
    </xdr:to>
    <xdr:sp>
      <xdr:nvSpPr>
        <xdr:cNvPr id="100" name="Line 367"/>
        <xdr:cNvSpPr>
          <a:spLocks/>
        </xdr:cNvSpPr>
      </xdr:nvSpPr>
      <xdr:spPr>
        <a:xfrm>
          <a:off x="171450" y="13789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357</xdr:row>
      <xdr:rowOff>0</xdr:rowOff>
    </xdr:from>
    <xdr:to>
      <xdr:col>0</xdr:col>
      <xdr:colOff>2238375</xdr:colOff>
      <xdr:row>357</xdr:row>
      <xdr:rowOff>0</xdr:rowOff>
    </xdr:to>
    <xdr:sp>
      <xdr:nvSpPr>
        <xdr:cNvPr id="101" name="Line 286"/>
        <xdr:cNvSpPr>
          <a:spLocks/>
        </xdr:cNvSpPr>
      </xdr:nvSpPr>
      <xdr:spPr>
        <a:xfrm>
          <a:off x="180975" y="138731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2" name="Line 496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3" name="Line 497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4" name="Line 506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5" name="Line 507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06" name="Line 516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07" name="Line 517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8" name="Line 1214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09" name="Line 1215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0" name="Line 1224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1" name="Line 1225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12" name="Line 1234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13" name="Line 1235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4" name="Line 440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5" name="Line 441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6" name="Line 450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17" name="Line 451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18" name="Line 460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19" name="Line 461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0" name="Line 1062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1" name="Line 1063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2" name="Line 1072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3" name="Line 1073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24" name="Line 1082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25" name="Line 1083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6" name="Line 225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7" name="Line 226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8" name="Line 366"/>
        <xdr:cNvSpPr>
          <a:spLocks/>
        </xdr:cNvSpPr>
      </xdr:nvSpPr>
      <xdr:spPr>
        <a:xfrm>
          <a:off x="180975" y="155705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397</xdr:row>
      <xdr:rowOff>0</xdr:rowOff>
    </xdr:from>
    <xdr:to>
      <xdr:col>0</xdr:col>
      <xdr:colOff>2238375</xdr:colOff>
      <xdr:row>397</xdr:row>
      <xdr:rowOff>0</xdr:rowOff>
    </xdr:to>
    <xdr:sp>
      <xdr:nvSpPr>
        <xdr:cNvPr id="129" name="Line 367"/>
        <xdr:cNvSpPr>
          <a:spLocks/>
        </xdr:cNvSpPr>
      </xdr:nvSpPr>
      <xdr:spPr>
        <a:xfrm>
          <a:off x="171450" y="155705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30" name="Line 376"/>
        <xdr:cNvSpPr>
          <a:spLocks/>
        </xdr:cNvSpPr>
      </xdr:nvSpPr>
      <xdr:spPr>
        <a:xfrm>
          <a:off x="180975" y="15731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401</xdr:row>
      <xdr:rowOff>0</xdr:rowOff>
    </xdr:from>
    <xdr:to>
      <xdr:col>0</xdr:col>
      <xdr:colOff>2238375</xdr:colOff>
      <xdr:row>401</xdr:row>
      <xdr:rowOff>0</xdr:rowOff>
    </xdr:to>
    <xdr:sp>
      <xdr:nvSpPr>
        <xdr:cNvPr id="131" name="Line 377"/>
        <xdr:cNvSpPr>
          <a:spLocks/>
        </xdr:cNvSpPr>
      </xdr:nvSpPr>
      <xdr:spPr>
        <a:xfrm>
          <a:off x="171450" y="15731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2" name="Line 632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3" name="Line 633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4" name="Line 642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5" name="Line 643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36" name="Line 652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37" name="Line 653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8" name="Line 496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39" name="Line 497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0" name="Line 506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1" name="Line 507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42" name="Line 516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43" name="Line 517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4" name="Line 1214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5" name="Line 1215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6" name="Line 1224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47" name="Line 1225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48" name="Line 1234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49" name="Line 1235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0" name="Line 440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1" name="Line 441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2" name="Line 450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3" name="Line 451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54" name="Line 460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55" name="Line 461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6" name="Line 1062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7" name="Line 1063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8" name="Line 1072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59" name="Line 1073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60" name="Line 1082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61" name="Line 1083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62" name="Line 225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63" name="Line 226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64" name="Line 366"/>
        <xdr:cNvSpPr>
          <a:spLocks/>
        </xdr:cNvSpPr>
      </xdr:nvSpPr>
      <xdr:spPr>
        <a:xfrm>
          <a:off x="180975" y="173726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438</xdr:row>
      <xdr:rowOff>0</xdr:rowOff>
    </xdr:from>
    <xdr:to>
      <xdr:col>0</xdr:col>
      <xdr:colOff>2238375</xdr:colOff>
      <xdr:row>438</xdr:row>
      <xdr:rowOff>0</xdr:rowOff>
    </xdr:to>
    <xdr:sp>
      <xdr:nvSpPr>
        <xdr:cNvPr id="165" name="Line 367"/>
        <xdr:cNvSpPr>
          <a:spLocks/>
        </xdr:cNvSpPr>
      </xdr:nvSpPr>
      <xdr:spPr>
        <a:xfrm>
          <a:off x="171450" y="173726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66" name="Line 376"/>
        <xdr:cNvSpPr>
          <a:spLocks/>
        </xdr:cNvSpPr>
      </xdr:nvSpPr>
      <xdr:spPr>
        <a:xfrm>
          <a:off x="180975" y="17540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442</xdr:row>
      <xdr:rowOff>0</xdr:rowOff>
    </xdr:from>
    <xdr:to>
      <xdr:col>0</xdr:col>
      <xdr:colOff>2238375</xdr:colOff>
      <xdr:row>442</xdr:row>
      <xdr:rowOff>0</xdr:rowOff>
    </xdr:to>
    <xdr:sp>
      <xdr:nvSpPr>
        <xdr:cNvPr id="167" name="Line 377"/>
        <xdr:cNvSpPr>
          <a:spLocks/>
        </xdr:cNvSpPr>
      </xdr:nvSpPr>
      <xdr:spPr>
        <a:xfrm>
          <a:off x="171450" y="175402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440</xdr:row>
      <xdr:rowOff>0</xdr:rowOff>
    </xdr:from>
    <xdr:to>
      <xdr:col>0</xdr:col>
      <xdr:colOff>2238375</xdr:colOff>
      <xdr:row>440</xdr:row>
      <xdr:rowOff>0</xdr:rowOff>
    </xdr:to>
    <xdr:sp>
      <xdr:nvSpPr>
        <xdr:cNvPr id="168" name="Line 286"/>
        <xdr:cNvSpPr>
          <a:spLocks/>
        </xdr:cNvSpPr>
      </xdr:nvSpPr>
      <xdr:spPr>
        <a:xfrm>
          <a:off x="180975" y="174640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440</xdr:row>
      <xdr:rowOff>0</xdr:rowOff>
    </xdr:from>
    <xdr:to>
      <xdr:col>0</xdr:col>
      <xdr:colOff>2238375</xdr:colOff>
      <xdr:row>440</xdr:row>
      <xdr:rowOff>0</xdr:rowOff>
    </xdr:to>
    <xdr:sp>
      <xdr:nvSpPr>
        <xdr:cNvPr id="169" name="Line 287"/>
        <xdr:cNvSpPr>
          <a:spLocks/>
        </xdr:cNvSpPr>
      </xdr:nvSpPr>
      <xdr:spPr>
        <a:xfrm>
          <a:off x="171450" y="174640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0" name="Line 652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1" name="Line 653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2" name="Line 516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3" name="Line 517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4" name="Line 1234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5" name="Line 1235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6" name="Line 460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7" name="Line 461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8" name="Line 1082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79" name="Line 1083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80" name="Line 376"/>
        <xdr:cNvSpPr>
          <a:spLocks/>
        </xdr:cNvSpPr>
      </xdr:nvSpPr>
      <xdr:spPr>
        <a:xfrm>
          <a:off x="180975" y="192786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482</xdr:row>
      <xdr:rowOff>0</xdr:rowOff>
    </xdr:from>
    <xdr:to>
      <xdr:col>0</xdr:col>
      <xdr:colOff>2238375</xdr:colOff>
      <xdr:row>482</xdr:row>
      <xdr:rowOff>0</xdr:rowOff>
    </xdr:to>
    <xdr:sp>
      <xdr:nvSpPr>
        <xdr:cNvPr id="181" name="Line 377"/>
        <xdr:cNvSpPr>
          <a:spLocks/>
        </xdr:cNvSpPr>
      </xdr:nvSpPr>
      <xdr:spPr>
        <a:xfrm>
          <a:off x="171450" y="19278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2" name="Line 179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3" name="Line 180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4" name="Line 836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5" name="Line 837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6" name="Line 846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7" name="Line 847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188" name="Line 856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189" name="Line 857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0" name="Line 165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1" name="Line 166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2" name="Line 700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3" name="Line 701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4" name="Line 710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5" name="Line 711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6" name="Line 632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7" name="Line 633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8" name="Line 642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9" name="Line 643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00" name="Line 652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01" name="Line 653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2" name="Line 496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3" name="Line 497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4" name="Line 506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5" name="Line 507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06" name="Line 516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07" name="Line 517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8" name="Line 1214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9" name="Line 1215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0" name="Line 1224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1" name="Line 1225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12" name="Line 1234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13" name="Line 1235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4" name="Line 440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5" name="Line 441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6" name="Line 450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7" name="Line 451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18" name="Line 460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19" name="Line 461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0" name="Line 1062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1" name="Line 1063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2" name="Line 1072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3" name="Line 1073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24" name="Line 1082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25" name="Line 1083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6" name="Line 225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7" name="Line 226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8" name="Line 366"/>
        <xdr:cNvSpPr>
          <a:spLocks/>
        </xdr:cNvSpPr>
      </xdr:nvSpPr>
      <xdr:spPr>
        <a:xfrm>
          <a:off x="180975" y="208740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9" name="Line 367"/>
        <xdr:cNvSpPr>
          <a:spLocks/>
        </xdr:cNvSpPr>
      </xdr:nvSpPr>
      <xdr:spPr>
        <a:xfrm>
          <a:off x="171450" y="208740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30" name="Line 376"/>
        <xdr:cNvSpPr>
          <a:spLocks/>
        </xdr:cNvSpPr>
      </xdr:nvSpPr>
      <xdr:spPr>
        <a:xfrm>
          <a:off x="180975" y="21020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522</xdr:row>
      <xdr:rowOff>0</xdr:rowOff>
    </xdr:from>
    <xdr:to>
      <xdr:col>0</xdr:col>
      <xdr:colOff>2238375</xdr:colOff>
      <xdr:row>522</xdr:row>
      <xdr:rowOff>0</xdr:rowOff>
    </xdr:to>
    <xdr:sp>
      <xdr:nvSpPr>
        <xdr:cNvPr id="231" name="Line 377"/>
        <xdr:cNvSpPr>
          <a:spLocks/>
        </xdr:cNvSpPr>
      </xdr:nvSpPr>
      <xdr:spPr>
        <a:xfrm>
          <a:off x="171450" y="21020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32" name="Line 9"/>
        <xdr:cNvSpPr>
          <a:spLocks/>
        </xdr:cNvSpPr>
      </xdr:nvSpPr>
      <xdr:spPr>
        <a:xfrm>
          <a:off x="180975" y="207578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516</xdr:row>
      <xdr:rowOff>0</xdr:rowOff>
    </xdr:from>
    <xdr:to>
      <xdr:col>0</xdr:col>
      <xdr:colOff>2238375</xdr:colOff>
      <xdr:row>516</xdr:row>
      <xdr:rowOff>0</xdr:rowOff>
    </xdr:to>
    <xdr:sp>
      <xdr:nvSpPr>
        <xdr:cNvPr id="233" name="Line 10"/>
        <xdr:cNvSpPr>
          <a:spLocks/>
        </xdr:cNvSpPr>
      </xdr:nvSpPr>
      <xdr:spPr>
        <a:xfrm>
          <a:off x="171450" y="207578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3"/>
  <sheetViews>
    <sheetView tabSelected="1" zoomScale="90" zoomScaleNormal="90" zoomScalePageLayoutView="0" workbookViewId="0" topLeftCell="A1">
      <selection activeCell="A1" sqref="A1"/>
    </sheetView>
  </sheetViews>
  <sheetFormatPr defaultColWidth="7.8984375" defaultRowHeight="15"/>
  <cols>
    <col min="1" max="1" width="29.8984375" style="4" customWidth="1"/>
    <col min="2" max="2" width="9.3984375" style="5" customWidth="1"/>
    <col min="3" max="3" width="11.09765625" style="1" customWidth="1"/>
    <col min="4" max="4" width="11.3984375" style="1" customWidth="1"/>
    <col min="5" max="5" width="10" style="1" customWidth="1"/>
    <col min="6" max="6" width="9.8984375" style="1" customWidth="1"/>
    <col min="7" max="7" width="10.5" style="1" customWidth="1"/>
    <col min="8" max="16384" width="7.8984375" style="1" customWidth="1"/>
  </cols>
  <sheetData>
    <row r="1" spans="2:7" s="6" customFormat="1" ht="31.5" customHeight="1">
      <c r="B1" s="7"/>
      <c r="F1" s="232"/>
      <c r="G1" s="232"/>
    </row>
    <row r="2" spans="1:7" s="6" customFormat="1" ht="34.5" customHeight="1">
      <c r="A2" s="233" t="s">
        <v>200</v>
      </c>
      <c r="B2" s="233"/>
      <c r="C2" s="233"/>
      <c r="D2" s="233"/>
      <c r="E2" s="233"/>
      <c r="F2" s="233"/>
      <c r="G2" s="233"/>
    </row>
    <row r="3" spans="1:7" s="6" customFormat="1" ht="15.75">
      <c r="A3" s="217" t="s">
        <v>0</v>
      </c>
      <c r="B3" s="8" t="s">
        <v>3</v>
      </c>
      <c r="C3" s="119">
        <v>2020</v>
      </c>
      <c r="D3" s="120">
        <v>2021</v>
      </c>
      <c r="E3" s="237" t="s">
        <v>11</v>
      </c>
      <c r="F3" s="237"/>
      <c r="G3" s="237"/>
    </row>
    <row r="4" spans="1:7" s="6" customFormat="1" ht="15.75">
      <c r="A4" s="218"/>
      <c r="B4" s="9" t="s">
        <v>4</v>
      </c>
      <c r="C4" s="121" t="s">
        <v>1</v>
      </c>
      <c r="D4" s="122" t="s">
        <v>2</v>
      </c>
      <c r="E4" s="123">
        <v>2022</v>
      </c>
      <c r="F4" s="123">
        <v>2023</v>
      </c>
      <c r="G4" s="123">
        <v>2024</v>
      </c>
    </row>
    <row r="5" spans="1:7" s="6" customFormat="1" ht="15" customHeight="1">
      <c r="A5" s="234" t="s">
        <v>8</v>
      </c>
      <c r="B5" s="234"/>
      <c r="C5" s="234"/>
      <c r="D5" s="234"/>
      <c r="E5" s="234"/>
      <c r="F5" s="234"/>
      <c r="G5" s="234"/>
    </row>
    <row r="6" spans="1:7" s="6" customFormat="1" ht="98.25" customHeight="1">
      <c r="A6" s="36" t="s">
        <v>141</v>
      </c>
      <c r="B6" s="37" t="s">
        <v>21</v>
      </c>
      <c r="C6" s="125">
        <f>C12+C15+C18</f>
        <v>10982250</v>
      </c>
      <c r="D6" s="124">
        <f>D12+D15+D18</f>
        <v>11818702</v>
      </c>
      <c r="E6" s="124">
        <f>E12+E15+E18</f>
        <v>12251075</v>
      </c>
      <c r="F6" s="124">
        <f>F12+F15+F18</f>
        <v>12752410</v>
      </c>
      <c r="G6" s="124">
        <f>G12+G15+G18</f>
        <v>13303682</v>
      </c>
    </row>
    <row r="7" spans="1:7" s="6" customFormat="1" ht="15" customHeight="1">
      <c r="A7" s="36"/>
      <c r="B7" s="38" t="s">
        <v>9</v>
      </c>
      <c r="C7" s="35">
        <v>101.4</v>
      </c>
      <c r="D7" s="35">
        <v>107.6</v>
      </c>
      <c r="E7" s="35">
        <v>103.7</v>
      </c>
      <c r="F7" s="35">
        <v>104.1</v>
      </c>
      <c r="G7" s="35">
        <v>104.3</v>
      </c>
    </row>
    <row r="8" spans="1:8" s="6" customFormat="1" ht="15" customHeight="1">
      <c r="A8" s="39" t="s">
        <v>121</v>
      </c>
      <c r="B8" s="38"/>
      <c r="C8" s="35"/>
      <c r="D8" s="35"/>
      <c r="E8" s="35"/>
      <c r="F8" s="35"/>
      <c r="G8" s="35"/>
      <c r="H8" s="6" t="s">
        <v>122</v>
      </c>
    </row>
    <row r="9" spans="1:7" s="6" customFormat="1" ht="36" customHeight="1">
      <c r="A9" s="55" t="s">
        <v>137</v>
      </c>
      <c r="B9" s="37" t="s">
        <v>21</v>
      </c>
      <c r="C9" s="35"/>
      <c r="D9" s="35"/>
      <c r="E9" s="35"/>
      <c r="F9" s="35"/>
      <c r="G9" s="35"/>
    </row>
    <row r="10" spans="1:10" s="6" customFormat="1" ht="15" customHeight="1">
      <c r="A10" s="40"/>
      <c r="B10" s="38" t="s">
        <v>9</v>
      </c>
      <c r="C10" s="35"/>
      <c r="D10" s="35"/>
      <c r="E10" s="35"/>
      <c r="F10" s="35"/>
      <c r="G10" s="35"/>
      <c r="J10" s="6" t="s">
        <v>122</v>
      </c>
    </row>
    <row r="11" spans="1:7" s="6" customFormat="1" ht="15" customHeight="1">
      <c r="A11" s="40"/>
      <c r="B11" s="38"/>
      <c r="C11" s="35"/>
      <c r="D11" s="35"/>
      <c r="E11" s="35"/>
      <c r="F11" s="35"/>
      <c r="G11" s="35"/>
    </row>
    <row r="12" spans="1:7" s="6" customFormat="1" ht="15" customHeight="1">
      <c r="A12" s="55" t="s">
        <v>138</v>
      </c>
      <c r="B12" s="37" t="s">
        <v>21</v>
      </c>
      <c r="C12" s="35">
        <v>9836471</v>
      </c>
      <c r="D12" s="124">
        <v>10639502</v>
      </c>
      <c r="E12" s="124">
        <v>11027775</v>
      </c>
      <c r="F12" s="124">
        <v>11487900</v>
      </c>
      <c r="G12" s="124">
        <v>11996082</v>
      </c>
    </row>
    <row r="13" spans="1:7" s="6" customFormat="1" ht="15" customHeight="1">
      <c r="A13" s="41"/>
      <c r="B13" s="38" t="s">
        <v>9</v>
      </c>
      <c r="C13" s="35">
        <v>102.3</v>
      </c>
      <c r="D13" s="35">
        <v>108.2</v>
      </c>
      <c r="E13" s="35">
        <v>103.6</v>
      </c>
      <c r="F13" s="35">
        <v>104.2</v>
      </c>
      <c r="G13" s="35">
        <v>104.4</v>
      </c>
    </row>
    <row r="14" spans="1:15" s="6" customFormat="1" ht="15" customHeight="1">
      <c r="A14" s="40"/>
      <c r="B14" s="38"/>
      <c r="C14" s="35"/>
      <c r="D14" s="35"/>
      <c r="E14" s="35"/>
      <c r="F14" s="35"/>
      <c r="G14" s="35"/>
      <c r="L14" s="194"/>
      <c r="M14" s="194"/>
      <c r="N14" s="194"/>
      <c r="O14" s="194"/>
    </row>
    <row r="15" spans="1:15" s="6" customFormat="1" ht="48.75" customHeight="1">
      <c r="A15" s="55" t="s">
        <v>139</v>
      </c>
      <c r="B15" s="37" t="s">
        <v>21</v>
      </c>
      <c r="C15" s="35">
        <v>830063</v>
      </c>
      <c r="D15" s="124">
        <v>869100</v>
      </c>
      <c r="E15" s="124">
        <v>903900</v>
      </c>
      <c r="F15" s="124">
        <v>940000</v>
      </c>
      <c r="G15" s="124">
        <v>977600</v>
      </c>
      <c r="L15" s="214"/>
      <c r="M15" s="214"/>
      <c r="N15" s="214"/>
      <c r="O15" s="214"/>
    </row>
    <row r="16" spans="1:15" s="6" customFormat="1" ht="15" customHeight="1">
      <c r="A16" s="39"/>
      <c r="B16" s="38" t="s">
        <v>9</v>
      </c>
      <c r="C16" s="35">
        <v>81</v>
      </c>
      <c r="D16" s="35">
        <v>104.7</v>
      </c>
      <c r="E16" s="35">
        <v>104</v>
      </c>
      <c r="F16" s="35">
        <v>104</v>
      </c>
      <c r="G16" s="35">
        <v>104</v>
      </c>
      <c r="L16" s="214"/>
      <c r="M16" s="214"/>
      <c r="N16" s="214"/>
      <c r="O16" s="214"/>
    </row>
    <row r="17" spans="1:15" s="6" customFormat="1" ht="15" customHeight="1">
      <c r="A17" s="43"/>
      <c r="B17" s="42"/>
      <c r="C17" s="35"/>
      <c r="D17" s="35"/>
      <c r="E17" s="35"/>
      <c r="F17" s="35"/>
      <c r="G17" s="35"/>
      <c r="L17" s="214"/>
      <c r="M17" s="214"/>
      <c r="N17" s="214"/>
      <c r="O17" s="214"/>
    </row>
    <row r="18" spans="1:15" s="10" customFormat="1" ht="61.5" customHeight="1">
      <c r="A18" s="56" t="s">
        <v>140</v>
      </c>
      <c r="B18" s="44" t="s">
        <v>21</v>
      </c>
      <c r="C18" s="147">
        <v>315716</v>
      </c>
      <c r="D18" s="148">
        <v>310100</v>
      </c>
      <c r="E18" s="148">
        <v>319400</v>
      </c>
      <c r="F18" s="148">
        <v>324510</v>
      </c>
      <c r="G18" s="148">
        <v>330000</v>
      </c>
      <c r="L18" s="219"/>
      <c r="M18" s="219"/>
      <c r="N18" s="219"/>
      <c r="O18" s="219"/>
    </row>
    <row r="19" spans="1:7" s="6" customFormat="1" ht="15" customHeight="1">
      <c r="A19" s="45"/>
      <c r="B19" s="37" t="s">
        <v>9</v>
      </c>
      <c r="C19" s="35">
        <v>131.5</v>
      </c>
      <c r="D19" s="35">
        <v>98.2</v>
      </c>
      <c r="E19" s="35">
        <v>103</v>
      </c>
      <c r="F19" s="35">
        <v>101.6</v>
      </c>
      <c r="G19" s="35">
        <v>101.7</v>
      </c>
    </row>
    <row r="20" spans="1:7" s="6" customFormat="1" ht="15" customHeight="1">
      <c r="A20" s="45"/>
      <c r="B20" s="37"/>
      <c r="C20" s="35"/>
      <c r="D20" s="35"/>
      <c r="E20" s="35"/>
      <c r="F20" s="35"/>
      <c r="G20" s="35"/>
    </row>
    <row r="21" spans="1:7" s="6" customFormat="1" ht="80.25" customHeight="1">
      <c r="A21" s="45" t="s">
        <v>123</v>
      </c>
      <c r="B21" s="37"/>
      <c r="C21" s="124"/>
      <c r="D21" s="124"/>
      <c r="E21" s="124"/>
      <c r="F21" s="124"/>
      <c r="G21" s="124"/>
    </row>
    <row r="22" spans="1:7" s="6" customFormat="1" ht="15" customHeight="1">
      <c r="A22" s="40"/>
      <c r="B22" s="37"/>
      <c r="C22" s="124"/>
      <c r="D22" s="124"/>
      <c r="E22" s="124"/>
      <c r="F22" s="124"/>
      <c r="G22" s="124"/>
    </row>
    <row r="23" spans="1:7" ht="15.75">
      <c r="A23" s="199" t="s">
        <v>29</v>
      </c>
      <c r="B23" s="199"/>
      <c r="C23" s="199"/>
      <c r="D23" s="199"/>
      <c r="E23" s="199"/>
      <c r="F23" s="199"/>
      <c r="G23" s="199"/>
    </row>
    <row r="24" spans="1:7" ht="101.25" customHeight="1">
      <c r="A24" s="47" t="s">
        <v>109</v>
      </c>
      <c r="B24" s="60" t="s">
        <v>21</v>
      </c>
      <c r="C24" s="165">
        <v>425672</v>
      </c>
      <c r="D24" s="165">
        <f>D25+D26</f>
        <v>684959.6</v>
      </c>
      <c r="E24" s="165">
        <f>E25+E26</f>
        <v>788123.8030000001</v>
      </c>
      <c r="F24" s="165">
        <f>F25+F26</f>
        <v>1011660.7</v>
      </c>
      <c r="G24" s="165">
        <f>G25+G26</f>
        <v>693770</v>
      </c>
    </row>
    <row r="25" spans="1:7" ht="35.25" customHeight="1">
      <c r="A25" s="84" t="s">
        <v>71</v>
      </c>
      <c r="B25" s="60" t="s">
        <v>21</v>
      </c>
      <c r="C25" s="165">
        <v>5463</v>
      </c>
      <c r="D25" s="172">
        <v>5680</v>
      </c>
      <c r="E25" s="172">
        <v>5900</v>
      </c>
      <c r="F25" s="172">
        <v>6150</v>
      </c>
      <c r="G25" s="172">
        <v>6400</v>
      </c>
    </row>
    <row r="26" spans="1:7" ht="68.25" customHeight="1">
      <c r="A26" s="51" t="s">
        <v>110</v>
      </c>
      <c r="B26" s="60" t="s">
        <v>21</v>
      </c>
      <c r="C26" s="165">
        <f>C28+C30+C32+C34+C36+C38+C42+C44+C46+C48+C50+C52+C54+C56+C58+C60+C62</f>
        <v>420209</v>
      </c>
      <c r="D26" s="165">
        <f>D28+D30+D32+D34+D36+D38+D42+D44+D46+D48+D50+D52+D54+D56+D58+D60+D62</f>
        <v>679279.6</v>
      </c>
      <c r="E26" s="165">
        <f>E28+E30+E32+E34+E36+E38+E42+E44+E46+E48+E50+E52+E54+E56+E58+E60+E62</f>
        <v>782223.8030000001</v>
      </c>
      <c r="F26" s="165">
        <f>F28+F30+F32+F34+F36+F38+F42+F44+F46+F48+F50+F52+F54+F56+F58+F60+F62</f>
        <v>1005510.7</v>
      </c>
      <c r="G26" s="165">
        <f>G28+G30+G32+G34+G36+G38+G42+G44+G46+G48+G50+G52+G54+G56+G58+G60+G62</f>
        <v>687370</v>
      </c>
    </row>
    <row r="27" spans="1:7" ht="30" customHeight="1">
      <c r="A27" s="85" t="s">
        <v>172</v>
      </c>
      <c r="B27" s="53"/>
      <c r="C27" s="165"/>
      <c r="D27" s="165"/>
      <c r="E27" s="165"/>
      <c r="F27" s="165"/>
      <c r="G27" s="165"/>
    </row>
    <row r="28" spans="1:7" ht="48" customHeight="1">
      <c r="A28" s="86" t="s">
        <v>144</v>
      </c>
      <c r="B28" s="60" t="s">
        <v>21</v>
      </c>
      <c r="C28" s="165">
        <v>10111</v>
      </c>
      <c r="D28" s="165">
        <v>8000</v>
      </c>
      <c r="E28" s="165">
        <v>8200</v>
      </c>
      <c r="F28" s="165">
        <v>8300</v>
      </c>
      <c r="G28" s="165">
        <v>8400</v>
      </c>
    </row>
    <row r="29" spans="1:7" ht="15.75">
      <c r="A29" s="11"/>
      <c r="B29" s="60"/>
      <c r="C29" s="165"/>
      <c r="D29" s="165"/>
      <c r="E29" s="165"/>
      <c r="F29" s="165"/>
      <c r="G29" s="165"/>
    </row>
    <row r="30" spans="1:7" ht="20.25" customHeight="1">
      <c r="A30" s="86" t="s">
        <v>145</v>
      </c>
      <c r="B30" s="60" t="s">
        <v>21</v>
      </c>
      <c r="C30" s="165">
        <v>153295</v>
      </c>
      <c r="D30" s="165">
        <v>426139</v>
      </c>
      <c r="E30" s="165">
        <v>534310</v>
      </c>
      <c r="F30" s="165">
        <v>543600</v>
      </c>
      <c r="G30" s="165">
        <v>520300</v>
      </c>
    </row>
    <row r="31" spans="1:7" ht="15.75">
      <c r="A31" s="41"/>
      <c r="B31" s="60"/>
      <c r="C31" s="165"/>
      <c r="D31" s="165"/>
      <c r="E31" s="165"/>
      <c r="F31" s="165"/>
      <c r="G31" s="165"/>
    </row>
    <row r="32" spans="1:7" ht="61.5" customHeight="1">
      <c r="A32" s="86" t="s">
        <v>160</v>
      </c>
      <c r="B32" s="53" t="s">
        <v>21</v>
      </c>
      <c r="C32" s="165">
        <v>68527</v>
      </c>
      <c r="D32" s="165">
        <v>16086</v>
      </c>
      <c r="E32" s="165">
        <v>31596</v>
      </c>
      <c r="F32" s="165">
        <v>31219</v>
      </c>
      <c r="G32" s="165">
        <v>30110</v>
      </c>
    </row>
    <row r="33" spans="1:7" ht="23.25" customHeight="1">
      <c r="A33" s="62"/>
      <c r="B33" s="53"/>
      <c r="C33" s="166"/>
      <c r="D33" s="165"/>
      <c r="E33" s="165"/>
      <c r="F33" s="165"/>
      <c r="G33" s="165"/>
    </row>
    <row r="34" spans="1:7" ht="66" customHeight="1">
      <c r="A34" s="87" t="s">
        <v>159</v>
      </c>
      <c r="B34" s="60" t="s">
        <v>21</v>
      </c>
      <c r="C34" s="165">
        <v>8165</v>
      </c>
      <c r="D34" s="165">
        <v>2800</v>
      </c>
      <c r="E34" s="165">
        <v>2500</v>
      </c>
      <c r="F34" s="165">
        <v>3000</v>
      </c>
      <c r="G34" s="165">
        <v>3000</v>
      </c>
    </row>
    <row r="35" spans="1:7" ht="18.75" customHeight="1">
      <c r="A35" s="46"/>
      <c r="B35" s="60"/>
      <c r="C35" s="165"/>
      <c r="D35" s="165"/>
      <c r="E35" s="165"/>
      <c r="F35" s="165"/>
      <c r="G35" s="165"/>
    </row>
    <row r="36" spans="1:7" ht="15.75">
      <c r="A36" s="86" t="s">
        <v>146</v>
      </c>
      <c r="B36" s="53" t="s">
        <v>21</v>
      </c>
      <c r="C36" s="165">
        <v>242</v>
      </c>
      <c r="D36" s="165">
        <v>300</v>
      </c>
      <c r="E36" s="165">
        <v>345</v>
      </c>
      <c r="F36" s="165">
        <v>350</v>
      </c>
      <c r="G36" s="165">
        <v>370</v>
      </c>
    </row>
    <row r="37" spans="1:7" ht="15.75">
      <c r="A37" s="11"/>
      <c r="B37" s="53"/>
      <c r="C37" s="165"/>
      <c r="D37" s="165"/>
      <c r="E37" s="165"/>
      <c r="F37" s="165"/>
      <c r="G37" s="165"/>
    </row>
    <row r="38" spans="1:7" ht="63">
      <c r="A38" s="86" t="s">
        <v>147</v>
      </c>
      <c r="B38" s="53" t="s">
        <v>21</v>
      </c>
      <c r="C38" s="165">
        <v>40888</v>
      </c>
      <c r="D38" s="168">
        <v>29000</v>
      </c>
      <c r="E38" s="165">
        <v>29950</v>
      </c>
      <c r="F38" s="165">
        <v>32100</v>
      </c>
      <c r="G38" s="165">
        <v>33000</v>
      </c>
    </row>
    <row r="39" spans="1:7" ht="15.75">
      <c r="A39" s="11"/>
      <c r="B39" s="53"/>
      <c r="C39" s="165"/>
      <c r="D39" s="165"/>
      <c r="E39" s="165"/>
      <c r="F39" s="165"/>
      <c r="G39" s="165"/>
    </row>
    <row r="40" spans="1:7" ht="48" customHeight="1">
      <c r="A40" s="87" t="s">
        <v>149</v>
      </c>
      <c r="B40" s="53" t="s">
        <v>21</v>
      </c>
      <c r="C40" s="165"/>
      <c r="D40" s="165"/>
      <c r="E40" s="165"/>
      <c r="F40" s="165"/>
      <c r="G40" s="165"/>
    </row>
    <row r="41" spans="1:7" ht="15.75">
      <c r="A41" s="11"/>
      <c r="B41" s="53"/>
      <c r="C41" s="165"/>
      <c r="D41" s="165"/>
      <c r="E41" s="165"/>
      <c r="F41" s="165"/>
      <c r="G41" s="165"/>
    </row>
    <row r="42" spans="1:7" ht="35.25" customHeight="1">
      <c r="A42" s="86" t="s">
        <v>148</v>
      </c>
      <c r="B42" s="53" t="s">
        <v>21</v>
      </c>
      <c r="C42" s="165">
        <v>200</v>
      </c>
      <c r="D42" s="165">
        <v>0</v>
      </c>
      <c r="E42" s="165">
        <v>0</v>
      </c>
      <c r="F42" s="165">
        <v>0</v>
      </c>
      <c r="G42" s="165">
        <v>0</v>
      </c>
    </row>
    <row r="43" spans="1:7" ht="15.75">
      <c r="A43" s="11"/>
      <c r="B43" s="53"/>
      <c r="C43" s="165"/>
      <c r="D43" s="165"/>
      <c r="E43" s="165"/>
      <c r="F43" s="165"/>
      <c r="G43" s="165"/>
    </row>
    <row r="44" spans="1:7" ht="31.5">
      <c r="A44" s="86" t="s">
        <v>150</v>
      </c>
      <c r="B44" s="53" t="s">
        <v>21</v>
      </c>
      <c r="C44" s="165">
        <v>278</v>
      </c>
      <c r="D44" s="165">
        <v>300</v>
      </c>
      <c r="E44" s="165">
        <v>330</v>
      </c>
      <c r="F44" s="165">
        <v>350</v>
      </c>
      <c r="G44" s="165">
        <v>380</v>
      </c>
    </row>
    <row r="45" spans="1:7" ht="15.75">
      <c r="A45" s="11"/>
      <c r="B45" s="53"/>
      <c r="C45" s="165"/>
      <c r="D45" s="165"/>
      <c r="E45" s="165"/>
      <c r="F45" s="165"/>
      <c r="G45" s="165"/>
    </row>
    <row r="46" spans="1:7" ht="31.5">
      <c r="A46" s="87" t="s">
        <v>151</v>
      </c>
      <c r="B46" s="53" t="s">
        <v>21</v>
      </c>
      <c r="C46" s="165">
        <v>300</v>
      </c>
      <c r="D46" s="165">
        <v>300</v>
      </c>
      <c r="E46" s="165">
        <v>350</v>
      </c>
      <c r="F46" s="165">
        <v>380</v>
      </c>
      <c r="G46" s="165">
        <v>400</v>
      </c>
    </row>
    <row r="47" spans="1:7" ht="15.75">
      <c r="A47" s="11"/>
      <c r="B47" s="53"/>
      <c r="C47" s="165"/>
      <c r="D47" s="165"/>
      <c r="E47" s="165"/>
      <c r="F47" s="165"/>
      <c r="G47" s="165"/>
    </row>
    <row r="48" spans="1:7" ht="45.75" customHeight="1">
      <c r="A48" s="86" t="s">
        <v>152</v>
      </c>
      <c r="B48" s="60" t="s">
        <v>21</v>
      </c>
      <c r="C48" s="165">
        <v>1453</v>
      </c>
      <c r="D48" s="165">
        <v>2000</v>
      </c>
      <c r="E48" s="165">
        <v>2130</v>
      </c>
      <c r="F48" s="165">
        <v>2280</v>
      </c>
      <c r="G48" s="165">
        <v>2450</v>
      </c>
    </row>
    <row r="49" spans="1:7" ht="15.75">
      <c r="A49" s="62"/>
      <c r="B49" s="60"/>
      <c r="C49" s="165"/>
      <c r="D49" s="165"/>
      <c r="E49" s="165"/>
      <c r="F49" s="165"/>
      <c r="G49" s="165"/>
    </row>
    <row r="50" spans="1:7" ht="47.25">
      <c r="A50" s="87" t="s">
        <v>161</v>
      </c>
      <c r="B50" s="60" t="s">
        <v>21</v>
      </c>
      <c r="C50" s="165">
        <v>7430</v>
      </c>
      <c r="D50" s="165">
        <v>1200</v>
      </c>
      <c r="E50" s="165">
        <v>1500</v>
      </c>
      <c r="F50" s="165">
        <v>1800</v>
      </c>
      <c r="G50" s="165">
        <v>2000</v>
      </c>
    </row>
    <row r="51" spans="1:7" ht="15.75">
      <c r="A51" s="11"/>
      <c r="B51" s="60"/>
      <c r="C51" s="165"/>
      <c r="D51" s="165"/>
      <c r="E51" s="165"/>
      <c r="F51" s="165"/>
      <c r="G51" s="165"/>
    </row>
    <row r="52" spans="1:7" ht="63">
      <c r="A52" s="86" t="s">
        <v>153</v>
      </c>
      <c r="B52" s="60" t="s">
        <v>21</v>
      </c>
      <c r="C52" s="165">
        <v>295</v>
      </c>
      <c r="D52" s="165">
        <v>400</v>
      </c>
      <c r="E52" s="165">
        <v>470</v>
      </c>
      <c r="F52" s="165">
        <v>475</v>
      </c>
      <c r="G52" s="165">
        <v>480</v>
      </c>
    </row>
    <row r="53" spans="1:7" ht="15.75">
      <c r="A53" s="11"/>
      <c r="B53" s="60"/>
      <c r="C53" s="165"/>
      <c r="D53" s="165"/>
      <c r="E53" s="165"/>
      <c r="F53" s="165"/>
      <c r="G53" s="165"/>
    </row>
    <row r="54" spans="1:7" ht="63" customHeight="1">
      <c r="A54" s="87" t="s">
        <v>154</v>
      </c>
      <c r="B54" s="60" t="s">
        <v>21</v>
      </c>
      <c r="C54" s="165">
        <v>15230</v>
      </c>
      <c r="D54" s="166">
        <v>12126.1</v>
      </c>
      <c r="E54" s="171">
        <v>27018.6</v>
      </c>
      <c r="F54" s="166">
        <v>157406.4</v>
      </c>
      <c r="G54" s="171">
        <v>30000</v>
      </c>
    </row>
    <row r="55" spans="1:7" ht="15.75">
      <c r="A55" s="11"/>
      <c r="B55" s="60"/>
      <c r="C55" s="165"/>
      <c r="D55" s="165"/>
      <c r="E55" s="165"/>
      <c r="F55" s="165"/>
      <c r="G55" s="165"/>
    </row>
    <row r="56" spans="1:7" ht="15.75">
      <c r="A56" s="86" t="s">
        <v>155</v>
      </c>
      <c r="B56" s="60" t="s">
        <v>21</v>
      </c>
      <c r="C56" s="165">
        <v>16607</v>
      </c>
      <c r="D56" s="165">
        <v>17200</v>
      </c>
      <c r="E56" s="166">
        <v>126523.503</v>
      </c>
      <c r="F56" s="166">
        <v>188550.3</v>
      </c>
      <c r="G56" s="165">
        <v>18680</v>
      </c>
    </row>
    <row r="57" spans="1:7" ht="15.75">
      <c r="A57" s="11"/>
      <c r="B57" s="60"/>
      <c r="C57" s="165"/>
      <c r="D57" s="165"/>
      <c r="E57" s="165"/>
      <c r="F57" s="165"/>
      <c r="G57" s="165"/>
    </row>
    <row r="58" spans="1:7" ht="54.75" customHeight="1">
      <c r="A58" s="86" t="s">
        <v>156</v>
      </c>
      <c r="B58" s="60" t="s">
        <v>21</v>
      </c>
      <c r="C58" s="165">
        <v>93986</v>
      </c>
      <c r="D58" s="166">
        <v>158128.5</v>
      </c>
      <c r="E58" s="166">
        <v>10878.4</v>
      </c>
      <c r="F58" s="165">
        <v>34000</v>
      </c>
      <c r="G58" s="165">
        <v>36000</v>
      </c>
    </row>
    <row r="59" spans="1:7" ht="15.75">
      <c r="A59" s="11"/>
      <c r="B59" s="60"/>
      <c r="C59" s="165"/>
      <c r="D59" s="165"/>
      <c r="E59" s="165"/>
      <c r="F59" s="165"/>
      <c r="G59" s="165"/>
    </row>
    <row r="60" spans="1:7" ht="48" customHeight="1">
      <c r="A60" s="86" t="s">
        <v>157</v>
      </c>
      <c r="B60" s="60" t="s">
        <v>21</v>
      </c>
      <c r="C60" s="165">
        <v>3202</v>
      </c>
      <c r="D60" s="165">
        <v>5300</v>
      </c>
      <c r="E60" s="165">
        <v>6122.3</v>
      </c>
      <c r="F60" s="165">
        <v>1700</v>
      </c>
      <c r="G60" s="165">
        <v>1800</v>
      </c>
    </row>
    <row r="61" spans="1:7" ht="15.75">
      <c r="A61" s="11"/>
      <c r="B61" s="53"/>
      <c r="C61" s="165"/>
      <c r="D61" s="165"/>
      <c r="E61" s="165"/>
      <c r="F61" s="165"/>
      <c r="G61" s="165"/>
    </row>
    <row r="62" spans="1:7" ht="31.5">
      <c r="A62" s="87" t="s">
        <v>158</v>
      </c>
      <c r="B62" s="60" t="s">
        <v>21</v>
      </c>
      <c r="C62" s="165"/>
      <c r="D62" s="165"/>
      <c r="E62" s="165"/>
      <c r="F62" s="165"/>
      <c r="G62" s="165"/>
    </row>
    <row r="63" spans="1:7" ht="15.75">
      <c r="A63" s="11"/>
      <c r="B63" s="53"/>
      <c r="C63" s="165"/>
      <c r="D63" s="165"/>
      <c r="E63" s="165"/>
      <c r="F63" s="165"/>
      <c r="G63" s="165"/>
    </row>
    <row r="64" spans="1:7" ht="78.75">
      <c r="A64" s="52" t="s">
        <v>111</v>
      </c>
      <c r="B64" s="91"/>
      <c r="C64" s="165">
        <f>C65+C66</f>
        <v>420209</v>
      </c>
      <c r="D64" s="165">
        <f>D65+D66</f>
        <v>679279.5</v>
      </c>
      <c r="E64" s="165">
        <f>E65+E66</f>
        <v>782223.851</v>
      </c>
      <c r="F64" s="165">
        <f>F65+F66</f>
        <v>1005510.7</v>
      </c>
      <c r="G64" s="165">
        <f>G65+G66</f>
        <v>687370</v>
      </c>
    </row>
    <row r="65" spans="1:7" ht="31.5">
      <c r="A65" s="50" t="s">
        <v>100</v>
      </c>
      <c r="B65" s="60" t="s">
        <v>21</v>
      </c>
      <c r="C65" s="165">
        <v>274554</v>
      </c>
      <c r="D65" s="165">
        <v>503725</v>
      </c>
      <c r="E65" s="165">
        <v>611681</v>
      </c>
      <c r="F65" s="165">
        <v>623854</v>
      </c>
      <c r="G65" s="165">
        <v>600890</v>
      </c>
    </row>
    <row r="66" spans="1:7" ht="15.75">
      <c r="A66" s="50" t="s">
        <v>112</v>
      </c>
      <c r="B66" s="53" t="s">
        <v>21</v>
      </c>
      <c r="C66" s="165">
        <v>145655</v>
      </c>
      <c r="D66" s="165">
        <f>D70+D75+D76+D68</f>
        <v>175554.49999999997</v>
      </c>
      <c r="E66" s="165">
        <f>E70+E75+E76+E68</f>
        <v>170542.85100000002</v>
      </c>
      <c r="F66" s="165">
        <f>F70+F75+F76+F68</f>
        <v>381656.7</v>
      </c>
      <c r="G66" s="165">
        <f>G70+G75+G76+G68</f>
        <v>86480</v>
      </c>
    </row>
    <row r="67" spans="1:7" ht="15.75">
      <c r="A67" s="92" t="s">
        <v>12</v>
      </c>
      <c r="B67" s="53"/>
      <c r="C67" s="165"/>
      <c r="D67" s="165"/>
      <c r="E67" s="165"/>
      <c r="F67" s="165"/>
      <c r="G67" s="165"/>
    </row>
    <row r="68" spans="1:9" ht="15.75">
      <c r="A68" s="93" t="s">
        <v>114</v>
      </c>
      <c r="B68" s="53" t="s">
        <v>21</v>
      </c>
      <c r="C68" s="165">
        <v>3425</v>
      </c>
      <c r="D68" s="165"/>
      <c r="E68" s="165"/>
      <c r="F68" s="165"/>
      <c r="G68" s="165"/>
      <c r="I68" s="1" t="s">
        <v>125</v>
      </c>
    </row>
    <row r="69" spans="1:7" ht="31.5">
      <c r="A69" s="93" t="s">
        <v>124</v>
      </c>
      <c r="B69" s="53" t="s">
        <v>21</v>
      </c>
      <c r="C69" s="165"/>
      <c r="D69" s="165"/>
      <c r="E69" s="165"/>
      <c r="F69" s="165"/>
      <c r="G69" s="165"/>
    </row>
    <row r="70" spans="1:7" ht="15.75">
      <c r="A70" s="93" t="s">
        <v>115</v>
      </c>
      <c r="B70" s="53" t="s">
        <v>21</v>
      </c>
      <c r="C70" s="165">
        <v>133620</v>
      </c>
      <c r="D70" s="166">
        <f>D72+D73+D74</f>
        <v>175554.49999999997</v>
      </c>
      <c r="E70" s="165">
        <f>E72+E73+E74</f>
        <v>170542.85100000002</v>
      </c>
      <c r="F70" s="165">
        <f>F72+F73+F74</f>
        <v>381656.7</v>
      </c>
      <c r="G70" s="165">
        <f>G72+G73+G74</f>
        <v>86480</v>
      </c>
    </row>
    <row r="71" spans="1:7" ht="15.75">
      <c r="A71" s="92" t="s">
        <v>113</v>
      </c>
      <c r="B71" s="53" t="s">
        <v>21</v>
      </c>
      <c r="C71" s="165"/>
      <c r="D71" s="165"/>
      <c r="E71" s="165"/>
      <c r="F71" s="165"/>
      <c r="G71" s="165"/>
    </row>
    <row r="72" spans="1:7" ht="15.75">
      <c r="A72" s="94" t="s">
        <v>116</v>
      </c>
      <c r="B72" s="53" t="s">
        <v>21</v>
      </c>
      <c r="C72" s="165">
        <v>93949</v>
      </c>
      <c r="D72" s="166">
        <v>159098.4</v>
      </c>
      <c r="E72" s="165">
        <v>112783.7</v>
      </c>
      <c r="F72" s="165">
        <v>261425.7</v>
      </c>
      <c r="G72" s="165">
        <v>3680</v>
      </c>
    </row>
    <row r="73" spans="1:7" ht="15.75">
      <c r="A73" s="94" t="s">
        <v>117</v>
      </c>
      <c r="B73" s="53" t="s">
        <v>21</v>
      </c>
      <c r="C73" s="165">
        <v>28439</v>
      </c>
      <c r="D73" s="166">
        <v>13159.8</v>
      </c>
      <c r="E73" s="165">
        <v>41787.951</v>
      </c>
      <c r="F73" s="166">
        <v>103670.7</v>
      </c>
      <c r="G73" s="166">
        <v>78900</v>
      </c>
    </row>
    <row r="74" spans="1:7" ht="15.75">
      <c r="A74" s="94" t="s">
        <v>118</v>
      </c>
      <c r="B74" s="53" t="s">
        <v>21</v>
      </c>
      <c r="C74" s="165">
        <v>11232</v>
      </c>
      <c r="D74" s="166">
        <v>3296.3</v>
      </c>
      <c r="E74" s="165">
        <v>15971.2</v>
      </c>
      <c r="F74" s="165">
        <v>16560.3</v>
      </c>
      <c r="G74" s="166">
        <v>3900</v>
      </c>
    </row>
    <row r="75" spans="1:7" ht="31.5">
      <c r="A75" s="93" t="s">
        <v>119</v>
      </c>
      <c r="B75" s="53" t="s">
        <v>21</v>
      </c>
      <c r="C75" s="165">
        <v>2462</v>
      </c>
      <c r="D75" s="165"/>
      <c r="E75" s="165"/>
      <c r="F75" s="165"/>
      <c r="G75" s="165"/>
    </row>
    <row r="76" spans="1:7" ht="15.75">
      <c r="A76" s="93" t="s">
        <v>120</v>
      </c>
      <c r="B76" s="53" t="s">
        <v>21</v>
      </c>
      <c r="C76" s="165">
        <v>6148</v>
      </c>
      <c r="D76" s="165"/>
      <c r="E76" s="165"/>
      <c r="F76" s="165"/>
      <c r="G76" s="165"/>
    </row>
    <row r="77" spans="1:7" ht="15.75">
      <c r="A77" s="93"/>
      <c r="B77" s="53"/>
      <c r="C77" s="165"/>
      <c r="D77" s="165"/>
      <c r="E77" s="165"/>
      <c r="F77" s="165"/>
      <c r="G77" s="165"/>
    </row>
    <row r="78" spans="1:7" ht="47.25" customHeight="1">
      <c r="A78" s="63" t="s">
        <v>129</v>
      </c>
      <c r="B78" s="60" t="s">
        <v>21</v>
      </c>
      <c r="C78" s="165">
        <v>136046</v>
      </c>
      <c r="D78" s="165">
        <v>329210</v>
      </c>
      <c r="E78" s="165">
        <v>214509</v>
      </c>
      <c r="F78" s="165">
        <v>425518</v>
      </c>
      <c r="G78" s="165">
        <v>105000</v>
      </c>
    </row>
    <row r="79" spans="1:7" ht="34.5" customHeight="1">
      <c r="A79" s="88" t="s">
        <v>136</v>
      </c>
      <c r="B79" s="7"/>
      <c r="C79" s="165"/>
      <c r="D79" s="165"/>
      <c r="E79" s="165"/>
      <c r="F79" s="165"/>
      <c r="G79" s="165"/>
    </row>
    <row r="80" spans="1:7" ht="47.25">
      <c r="A80" s="89" t="s">
        <v>204</v>
      </c>
      <c r="B80" s="60" t="s">
        <v>21</v>
      </c>
      <c r="C80" s="165"/>
      <c r="D80" s="165"/>
      <c r="E80" s="165"/>
      <c r="F80" s="165"/>
      <c r="G80" s="165"/>
    </row>
    <row r="81" spans="1:7" ht="15.75">
      <c r="A81" s="89"/>
      <c r="B81" s="60"/>
      <c r="C81" s="165"/>
      <c r="D81" s="165"/>
      <c r="E81" s="165"/>
      <c r="F81" s="165"/>
      <c r="G81" s="165"/>
    </row>
    <row r="82" spans="1:7" ht="47.25">
      <c r="A82" s="63" t="s">
        <v>30</v>
      </c>
      <c r="B82" s="53"/>
      <c r="C82" s="165"/>
      <c r="D82" s="165"/>
      <c r="E82" s="165"/>
      <c r="F82" s="165"/>
      <c r="G82" s="165"/>
    </row>
    <row r="83" spans="1:7" ht="15.75">
      <c r="A83" s="50" t="s">
        <v>31</v>
      </c>
      <c r="B83" s="64" t="s">
        <v>130</v>
      </c>
      <c r="C83" s="165"/>
      <c r="D83" s="168"/>
      <c r="E83" s="165"/>
      <c r="F83" s="165">
        <v>56</v>
      </c>
      <c r="G83" s="165"/>
    </row>
    <row r="84" spans="1:7" ht="15.75">
      <c r="A84" s="50" t="s">
        <v>32</v>
      </c>
      <c r="B84" s="53" t="s">
        <v>49</v>
      </c>
      <c r="C84" s="165"/>
      <c r="D84" s="165"/>
      <c r="E84" s="165"/>
      <c r="F84" s="165"/>
      <c r="G84" s="165"/>
    </row>
    <row r="85" spans="1:7" ht="15.75">
      <c r="A85" s="50" t="s">
        <v>33</v>
      </c>
      <c r="B85" s="53" t="s">
        <v>49</v>
      </c>
      <c r="C85" s="165"/>
      <c r="D85" s="165"/>
      <c r="E85" s="165"/>
      <c r="F85" s="165"/>
      <c r="G85" s="165"/>
    </row>
    <row r="86" spans="1:7" ht="15.75">
      <c r="A86" s="50" t="s">
        <v>34</v>
      </c>
      <c r="B86" s="53" t="s">
        <v>28</v>
      </c>
      <c r="C86" s="165"/>
      <c r="D86" s="165"/>
      <c r="E86" s="165"/>
      <c r="F86" s="165"/>
      <c r="G86" s="165"/>
    </row>
    <row r="87" spans="1:7" ht="15.75">
      <c r="A87" s="50" t="s">
        <v>35</v>
      </c>
      <c r="B87" s="53" t="s">
        <v>50</v>
      </c>
      <c r="C87" s="165"/>
      <c r="D87" s="165"/>
      <c r="E87" s="165"/>
      <c r="F87" s="165"/>
      <c r="G87" s="165"/>
    </row>
    <row r="88" spans="1:7" ht="15.75">
      <c r="A88" s="50" t="s">
        <v>36</v>
      </c>
      <c r="B88" s="53" t="s">
        <v>50</v>
      </c>
      <c r="C88" s="165"/>
      <c r="D88" s="165"/>
      <c r="E88" s="165"/>
      <c r="F88" s="165"/>
      <c r="G88" s="165"/>
    </row>
    <row r="89" spans="1:7" ht="15.75">
      <c r="A89" s="50" t="s">
        <v>37</v>
      </c>
      <c r="B89" s="53" t="s">
        <v>51</v>
      </c>
      <c r="C89" s="165"/>
      <c r="D89" s="165"/>
      <c r="E89" s="165"/>
      <c r="F89" s="165"/>
      <c r="G89" s="165"/>
    </row>
    <row r="90" spans="1:7" ht="15.75">
      <c r="A90" s="50" t="s">
        <v>38</v>
      </c>
      <c r="B90" s="53" t="s">
        <v>52</v>
      </c>
      <c r="C90" s="165"/>
      <c r="D90" s="167"/>
      <c r="E90" s="165"/>
      <c r="F90" s="165"/>
      <c r="G90" s="165"/>
    </row>
    <row r="91" spans="1:7" ht="31.5">
      <c r="A91" s="51" t="s">
        <v>101</v>
      </c>
      <c r="B91" s="90" t="s">
        <v>102</v>
      </c>
      <c r="C91" s="165"/>
      <c r="D91" s="165"/>
      <c r="E91" s="165"/>
      <c r="F91" s="165"/>
      <c r="G91" s="165"/>
    </row>
    <row r="92" spans="1:7" ht="15.75">
      <c r="A92" s="50"/>
      <c r="B92" s="53"/>
      <c r="C92" s="165"/>
      <c r="D92" s="165"/>
      <c r="E92" s="165"/>
      <c r="F92" s="165"/>
      <c r="G92" s="165"/>
    </row>
    <row r="93" spans="1:7" ht="37.5" customHeight="1">
      <c r="A93" s="63" t="s">
        <v>39</v>
      </c>
      <c r="B93" s="53"/>
      <c r="C93" s="165"/>
      <c r="D93" s="165"/>
      <c r="E93" s="165"/>
      <c r="F93" s="165"/>
      <c r="G93" s="165"/>
    </row>
    <row r="94" spans="1:7" ht="15.75">
      <c r="A94" s="50"/>
      <c r="B94" s="53"/>
      <c r="C94" s="165"/>
      <c r="D94" s="165"/>
      <c r="E94" s="165"/>
      <c r="F94" s="165"/>
      <c r="G94" s="165"/>
    </row>
    <row r="95" spans="1:7" ht="15.75">
      <c r="A95" s="47" t="s">
        <v>40</v>
      </c>
      <c r="B95" s="53" t="s">
        <v>48</v>
      </c>
      <c r="C95" s="165">
        <v>20389</v>
      </c>
      <c r="D95" s="165">
        <v>8114</v>
      </c>
      <c r="E95" s="165">
        <v>5433</v>
      </c>
      <c r="F95" s="165">
        <v>5433</v>
      </c>
      <c r="G95" s="165">
        <v>5433</v>
      </c>
    </row>
    <row r="96" spans="1:7" ht="31.5">
      <c r="A96" s="50" t="s">
        <v>41</v>
      </c>
      <c r="B96" s="53"/>
      <c r="C96" s="165"/>
      <c r="D96" s="165"/>
      <c r="E96" s="165"/>
      <c r="F96" s="165"/>
      <c r="G96" s="165"/>
    </row>
    <row r="97" spans="1:7" ht="15.75">
      <c r="A97" s="50" t="s">
        <v>42</v>
      </c>
      <c r="B97" s="53" t="s">
        <v>48</v>
      </c>
      <c r="C97" s="165"/>
      <c r="D97" s="165"/>
      <c r="E97" s="165"/>
      <c r="F97" s="165"/>
      <c r="G97" s="165"/>
    </row>
    <row r="98" spans="1:7" ht="15.75">
      <c r="A98" s="50" t="s">
        <v>43</v>
      </c>
      <c r="B98" s="53" t="s">
        <v>48</v>
      </c>
      <c r="C98" s="165"/>
      <c r="D98" s="165"/>
      <c r="E98" s="165"/>
      <c r="F98" s="165"/>
      <c r="G98" s="165"/>
    </row>
    <row r="99" spans="1:7" ht="15.75">
      <c r="A99" s="50" t="s">
        <v>44</v>
      </c>
      <c r="B99" s="53" t="s">
        <v>48</v>
      </c>
      <c r="C99" s="165"/>
      <c r="D99" s="165"/>
      <c r="E99" s="165"/>
      <c r="F99" s="165"/>
      <c r="G99" s="165"/>
    </row>
    <row r="100" spans="1:7" ht="31.5">
      <c r="A100" s="50" t="s">
        <v>45</v>
      </c>
      <c r="B100" s="53" t="s">
        <v>48</v>
      </c>
      <c r="C100" s="165">
        <v>13927</v>
      </c>
      <c r="D100" s="165">
        <v>5234</v>
      </c>
      <c r="E100" s="165">
        <v>1500</v>
      </c>
      <c r="F100" s="165">
        <v>1500</v>
      </c>
      <c r="G100" s="165">
        <v>1500</v>
      </c>
    </row>
    <row r="101" spans="1:7" ht="15.75">
      <c r="A101" s="50" t="s">
        <v>47</v>
      </c>
      <c r="B101" s="53" t="s">
        <v>48</v>
      </c>
      <c r="C101" s="165"/>
      <c r="D101" s="165"/>
      <c r="E101" s="165"/>
      <c r="F101" s="165"/>
      <c r="G101" s="165"/>
    </row>
    <row r="102" spans="1:7" ht="31.5">
      <c r="A102" s="50" t="s">
        <v>46</v>
      </c>
      <c r="B102" s="53" t="s">
        <v>48</v>
      </c>
      <c r="C102" s="165">
        <v>6462</v>
      </c>
      <c r="D102" s="165">
        <v>2880</v>
      </c>
      <c r="E102" s="165">
        <v>3933</v>
      </c>
      <c r="F102" s="165">
        <v>3933</v>
      </c>
      <c r="G102" s="165">
        <v>3933</v>
      </c>
    </row>
    <row r="103" spans="1:7" ht="15.75">
      <c r="A103" s="50"/>
      <c r="B103" s="53"/>
      <c r="C103" s="165"/>
      <c r="D103" s="165"/>
      <c r="E103" s="165"/>
      <c r="F103" s="165"/>
      <c r="G103" s="165"/>
    </row>
    <row r="104" spans="1:7" ht="31.5">
      <c r="A104" s="47" t="s">
        <v>63</v>
      </c>
      <c r="B104" s="53" t="s">
        <v>53</v>
      </c>
      <c r="C104" s="165"/>
      <c r="D104" s="165"/>
      <c r="E104" s="165"/>
      <c r="F104" s="165"/>
      <c r="G104" s="165"/>
    </row>
    <row r="105" spans="1:7" ht="15.75" customHeight="1">
      <c r="A105" s="50"/>
      <c r="B105" s="53"/>
      <c r="C105" s="165"/>
      <c r="D105" s="165"/>
      <c r="E105" s="165"/>
      <c r="F105" s="165"/>
      <c r="G105" s="165"/>
    </row>
    <row r="106" spans="1:7" ht="31.5">
      <c r="A106" s="47" t="s">
        <v>64</v>
      </c>
      <c r="B106" s="53" t="s">
        <v>53</v>
      </c>
      <c r="C106" s="165"/>
      <c r="D106" s="165"/>
      <c r="E106" s="165"/>
      <c r="F106" s="169" t="s">
        <v>203</v>
      </c>
      <c r="G106" s="165"/>
    </row>
    <row r="107" spans="1:7" ht="19.5" customHeight="1">
      <c r="A107" s="50"/>
      <c r="B107" s="53"/>
      <c r="C107" s="165"/>
      <c r="D107" s="165"/>
      <c r="E107" s="165"/>
      <c r="F107" s="165"/>
      <c r="G107" s="165"/>
    </row>
    <row r="108" spans="1:7" ht="15.75">
      <c r="A108" s="47" t="s">
        <v>65</v>
      </c>
      <c r="B108" s="53" t="s">
        <v>54</v>
      </c>
      <c r="C108" s="165"/>
      <c r="D108" s="165"/>
      <c r="E108" s="165"/>
      <c r="F108" s="165"/>
      <c r="G108" s="165"/>
    </row>
    <row r="109" spans="1:7" ht="18" customHeight="1">
      <c r="A109" s="50"/>
      <c r="B109" s="53"/>
      <c r="C109" s="165"/>
      <c r="D109" s="165"/>
      <c r="E109" s="165"/>
      <c r="F109" s="165"/>
      <c r="G109" s="165"/>
    </row>
    <row r="110" spans="1:7" ht="47.25">
      <c r="A110" s="47" t="s">
        <v>66</v>
      </c>
      <c r="B110" s="90" t="s">
        <v>55</v>
      </c>
      <c r="C110" s="165"/>
      <c r="D110" s="165"/>
      <c r="E110" s="169" t="s">
        <v>201</v>
      </c>
      <c r="F110" s="168"/>
      <c r="G110" s="165"/>
    </row>
    <row r="111" spans="1:7" ht="18.75" customHeight="1">
      <c r="A111" s="50"/>
      <c r="B111" s="53"/>
      <c r="C111" s="165"/>
      <c r="D111" s="165"/>
      <c r="E111" s="165"/>
      <c r="F111" s="165"/>
      <c r="G111" s="165"/>
    </row>
    <row r="112" spans="1:7" ht="15.75">
      <c r="A112" s="47" t="s">
        <v>56</v>
      </c>
      <c r="B112" s="53" t="s">
        <v>52</v>
      </c>
      <c r="C112" s="165"/>
      <c r="D112" s="167"/>
      <c r="E112" s="167">
        <v>2.765</v>
      </c>
      <c r="F112" s="166"/>
      <c r="G112" s="72"/>
    </row>
    <row r="113" spans="1:7" ht="31.5">
      <c r="A113" s="50" t="s">
        <v>57</v>
      </c>
      <c r="B113" s="53"/>
      <c r="C113" s="165"/>
      <c r="D113" s="165"/>
      <c r="E113" s="165"/>
      <c r="F113" s="165"/>
      <c r="G113" s="165"/>
    </row>
    <row r="114" spans="1:7" ht="15.75">
      <c r="A114" s="50" t="s">
        <v>58</v>
      </c>
      <c r="B114" s="53" t="s">
        <v>52</v>
      </c>
      <c r="C114" s="165"/>
      <c r="D114" s="165"/>
      <c r="E114" s="165"/>
      <c r="F114" s="165"/>
      <c r="G114" s="165"/>
    </row>
    <row r="115" spans="1:7" ht="15.75">
      <c r="A115" s="50" t="s">
        <v>59</v>
      </c>
      <c r="B115" s="53" t="s">
        <v>52</v>
      </c>
      <c r="C115" s="165"/>
      <c r="D115" s="165"/>
      <c r="E115" s="165"/>
      <c r="F115" s="165"/>
      <c r="G115" s="165"/>
    </row>
    <row r="116" spans="1:7" ht="15.75">
      <c r="A116" s="50" t="s">
        <v>60</v>
      </c>
      <c r="B116" s="53" t="s">
        <v>52</v>
      </c>
      <c r="C116" s="165"/>
      <c r="D116" s="167"/>
      <c r="E116" s="167">
        <v>2.765</v>
      </c>
      <c r="F116" s="166"/>
      <c r="G116" s="166"/>
    </row>
    <row r="117" spans="1:7" ht="31.5">
      <c r="A117" s="50" t="s">
        <v>61</v>
      </c>
      <c r="B117" s="53" t="s">
        <v>52</v>
      </c>
      <c r="C117" s="165"/>
      <c r="D117" s="165"/>
      <c r="E117" s="165"/>
      <c r="F117" s="165"/>
      <c r="G117" s="165"/>
    </row>
    <row r="118" spans="1:7" ht="31.5">
      <c r="A118" s="50" t="s">
        <v>62</v>
      </c>
      <c r="B118" s="53" t="s">
        <v>52</v>
      </c>
      <c r="C118" s="165"/>
      <c r="D118" s="165"/>
      <c r="E118" s="165"/>
      <c r="F118" s="165"/>
      <c r="G118" s="165"/>
    </row>
    <row r="119" spans="1:7" ht="15" customHeight="1">
      <c r="A119" s="51" t="s">
        <v>180</v>
      </c>
      <c r="B119" s="53" t="s">
        <v>52</v>
      </c>
      <c r="C119" s="167">
        <v>1.012</v>
      </c>
      <c r="D119" s="167"/>
      <c r="E119" s="167">
        <v>3.978</v>
      </c>
      <c r="F119" s="165"/>
      <c r="G119" s="165"/>
    </row>
    <row r="120" spans="1:7" ht="15.75">
      <c r="A120" s="51" t="s">
        <v>181</v>
      </c>
      <c r="B120" s="53" t="s">
        <v>52</v>
      </c>
      <c r="C120" s="167"/>
      <c r="D120" s="165"/>
      <c r="E120" s="165"/>
      <c r="F120" s="165"/>
      <c r="G120" s="165"/>
    </row>
    <row r="121" spans="1:7" ht="15.75">
      <c r="A121" s="51" t="s">
        <v>202</v>
      </c>
      <c r="B121" s="64" t="s">
        <v>52</v>
      </c>
      <c r="C121" s="170">
        <v>0.34</v>
      </c>
      <c r="D121" s="165"/>
      <c r="E121" s="165"/>
      <c r="F121" s="165"/>
      <c r="G121" s="165"/>
    </row>
    <row r="122" spans="1:7" ht="47.25">
      <c r="A122" s="47" t="s">
        <v>127</v>
      </c>
      <c r="B122" s="60" t="s">
        <v>6</v>
      </c>
      <c r="C122" s="173">
        <v>1093491</v>
      </c>
      <c r="D122" s="174">
        <v>395208</v>
      </c>
      <c r="E122" s="174">
        <v>531685</v>
      </c>
      <c r="F122" s="174">
        <v>590790</v>
      </c>
      <c r="G122" s="174">
        <v>621315</v>
      </c>
    </row>
    <row r="123" spans="1:7" ht="31.5">
      <c r="A123" s="118" t="s">
        <v>126</v>
      </c>
      <c r="B123" s="60" t="s">
        <v>9</v>
      </c>
      <c r="C123" s="171">
        <f>C122/C126*100</f>
        <v>8.505066175559545</v>
      </c>
      <c r="D123" s="171">
        <f>D122/D126*100</f>
        <v>3.00476365526053</v>
      </c>
      <c r="E123" s="171">
        <f>E122/E126*100</f>
        <v>3.9199141236639883</v>
      </c>
      <c r="F123" s="171">
        <f>F122/F126*100</f>
        <v>4.2079878048910775</v>
      </c>
      <c r="G123" s="171">
        <f>G122/G126*100</f>
        <v>4.2728045205771865</v>
      </c>
    </row>
    <row r="124" spans="1:7" ht="27.75" customHeight="1">
      <c r="A124" s="225" t="s">
        <v>10</v>
      </c>
      <c r="B124" s="226"/>
      <c r="C124" s="226"/>
      <c r="D124" s="226"/>
      <c r="E124" s="226"/>
      <c r="F124" s="226"/>
      <c r="G124" s="227"/>
    </row>
    <row r="125" spans="1:7" ht="12" customHeight="1">
      <c r="A125" s="228"/>
      <c r="B125" s="229"/>
      <c r="C125" s="229"/>
      <c r="D125" s="229"/>
      <c r="E125" s="229"/>
      <c r="F125" s="229"/>
      <c r="G125" s="230"/>
    </row>
    <row r="126" spans="1:7" ht="46.5" customHeight="1">
      <c r="A126" s="47" t="s">
        <v>173</v>
      </c>
      <c r="B126" s="48" t="s">
        <v>21</v>
      </c>
      <c r="C126" s="151">
        <f>C128+C130+C132+C134+C136+C138+C140+C142+C144+C146+C148+C150+C152+C154+C156+C158+C160+C162+C164</f>
        <v>12856937</v>
      </c>
      <c r="D126" s="151">
        <f>D128+D130+D132+D134+D136+D138+D140+D142+D144+D146+D148+D150+D152+D154+D156+D158+D160+D162+D164</f>
        <v>13152715</v>
      </c>
      <c r="E126" s="151">
        <f>E128+E130+E132+E134+E136+E138+E140+E142+E144+E146+E148+E150+E152+E154+E156+E158+E160+E162+E164</f>
        <v>13563690</v>
      </c>
      <c r="F126" s="151">
        <f>F128+F130+F132+F134+F136+F138+F140+F142+F144+F146+F148+F150+F152+F154+F156+F158+F160+F162+F164</f>
        <v>14039727</v>
      </c>
      <c r="G126" s="151">
        <f>G128+G130+G132+G134+G136+G138+G140+G142+G144+G146+G148+G150+G152+G154+G156+G158+G160+G162+G164</f>
        <v>14541152</v>
      </c>
    </row>
    <row r="127" spans="1:7" ht="57" customHeight="1">
      <c r="A127" s="82" t="s">
        <v>77</v>
      </c>
      <c r="B127" s="48"/>
      <c r="C127" s="124"/>
      <c r="D127" s="124"/>
      <c r="E127" s="124"/>
      <c r="F127" s="124"/>
      <c r="G127" s="124"/>
    </row>
    <row r="128" spans="1:7" ht="56.25" customHeight="1">
      <c r="A128" s="86" t="s">
        <v>144</v>
      </c>
      <c r="B128" s="48" t="s">
        <v>21</v>
      </c>
      <c r="C128" s="124">
        <v>705373</v>
      </c>
      <c r="D128" s="124">
        <f>C128+D208-D248</f>
        <v>711373</v>
      </c>
      <c r="E128" s="124">
        <f>D128+E208-E248</f>
        <v>711433</v>
      </c>
      <c r="F128" s="124">
        <f>E128+F208-F248</f>
        <v>711503</v>
      </c>
      <c r="G128" s="124">
        <f>F128+G208-G248</f>
        <v>711583</v>
      </c>
    </row>
    <row r="129" spans="1:7" ht="15.75">
      <c r="A129" s="11"/>
      <c r="B129" s="48"/>
      <c r="C129" s="124"/>
      <c r="D129" s="124"/>
      <c r="E129" s="124"/>
      <c r="F129" s="124"/>
      <c r="G129" s="124"/>
    </row>
    <row r="130" spans="1:7" ht="31.5">
      <c r="A130" s="86" t="s">
        <v>162</v>
      </c>
      <c r="B130" s="48" t="s">
        <v>21</v>
      </c>
      <c r="C130" s="124">
        <v>205543</v>
      </c>
      <c r="D130" s="124">
        <f>C130+D210-D250</f>
        <v>209043</v>
      </c>
      <c r="E130" s="124">
        <f>D130+E210-E250</f>
        <v>209043</v>
      </c>
      <c r="F130" s="124">
        <f>E130+F210-F250</f>
        <v>209043</v>
      </c>
      <c r="G130" s="124">
        <f>F130+G210-G250</f>
        <v>209043</v>
      </c>
    </row>
    <row r="131" spans="1:7" ht="15.75">
      <c r="A131" s="11"/>
      <c r="B131" s="48"/>
      <c r="C131" s="124"/>
      <c r="D131" s="124"/>
      <c r="E131" s="124"/>
      <c r="F131" s="124"/>
      <c r="G131" s="124"/>
    </row>
    <row r="132" spans="1:7" ht="31.5">
      <c r="A132" s="86" t="s">
        <v>145</v>
      </c>
      <c r="B132" s="48" t="s">
        <v>21</v>
      </c>
      <c r="C132" s="124">
        <v>5554597</v>
      </c>
      <c r="D132" s="124">
        <f>C132+D212-D252</f>
        <v>5702290</v>
      </c>
      <c r="E132" s="124">
        <f>D132+E212-E252</f>
        <v>6025630</v>
      </c>
      <c r="F132" s="124">
        <f>E132+F212-F252</f>
        <v>6439580</v>
      </c>
      <c r="G132" s="124">
        <f>F132+G212-G252</f>
        <v>6864240</v>
      </c>
    </row>
    <row r="133" spans="1:7" ht="15.75">
      <c r="A133" s="40"/>
      <c r="B133" s="48"/>
      <c r="C133" s="124"/>
      <c r="D133" s="124"/>
      <c r="E133" s="124"/>
      <c r="F133" s="124"/>
      <c r="G133" s="124"/>
    </row>
    <row r="134" spans="1:7" ht="78.75">
      <c r="A134" s="86" t="s">
        <v>160</v>
      </c>
      <c r="B134" s="48" t="s">
        <v>21</v>
      </c>
      <c r="C134" s="124">
        <v>2177846</v>
      </c>
      <c r="D134" s="124">
        <f>C134+D214-D254</f>
        <v>2166100</v>
      </c>
      <c r="E134" s="124">
        <f>D134+E214-E254</f>
        <v>2161850</v>
      </c>
      <c r="F134" s="124">
        <f>E134+F214-F254</f>
        <v>2152650</v>
      </c>
      <c r="G134" s="124">
        <f>F134+G214-G254</f>
        <v>2140650</v>
      </c>
    </row>
    <row r="135" spans="1:7" ht="15.75">
      <c r="A135" s="62"/>
      <c r="B135" s="48"/>
      <c r="C135" s="35"/>
      <c r="D135" s="35"/>
      <c r="E135" s="35"/>
      <c r="F135" s="35"/>
      <c r="G135" s="35"/>
    </row>
    <row r="136" spans="1:7" ht="79.5" customHeight="1">
      <c r="A136" s="87" t="s">
        <v>159</v>
      </c>
      <c r="B136" s="48" t="s">
        <v>21</v>
      </c>
      <c r="C136" s="124">
        <v>240579</v>
      </c>
      <c r="D136" s="124">
        <f>C136+D216-D256</f>
        <v>251279</v>
      </c>
      <c r="E136" s="124">
        <f>D136+E216-E256</f>
        <v>259939</v>
      </c>
      <c r="F136" s="124">
        <f>E136+F216-F256</f>
        <v>266334</v>
      </c>
      <c r="G136" s="124">
        <f>F136+G216-G256</f>
        <v>272464</v>
      </c>
    </row>
    <row r="137" spans="1:7" ht="15.75">
      <c r="A137" s="62"/>
      <c r="B137" s="48"/>
      <c r="C137" s="124"/>
      <c r="D137" s="124"/>
      <c r="E137" s="124"/>
      <c r="F137" s="124"/>
      <c r="G137" s="124"/>
    </row>
    <row r="138" spans="1:7" ht="15.75">
      <c r="A138" s="86" t="s">
        <v>146</v>
      </c>
      <c r="B138" s="48" t="s">
        <v>21</v>
      </c>
      <c r="C138" s="124">
        <v>3035</v>
      </c>
      <c r="D138" s="124">
        <f>C138+D218-D258</f>
        <v>3535</v>
      </c>
      <c r="E138" s="124">
        <f>D138+E218-E258</f>
        <v>4010</v>
      </c>
      <c r="F138" s="124">
        <f>E138+F218-F258</f>
        <v>4530</v>
      </c>
      <c r="G138" s="124">
        <f>F138+G218-G258</f>
        <v>4990</v>
      </c>
    </row>
    <row r="139" spans="1:7" ht="15.75">
      <c r="A139" s="11"/>
      <c r="B139" s="48"/>
      <c r="C139" s="124"/>
      <c r="D139" s="124"/>
      <c r="E139" s="124"/>
      <c r="F139" s="124"/>
      <c r="G139" s="124"/>
    </row>
    <row r="140" spans="1:7" ht="63">
      <c r="A140" s="86" t="s">
        <v>147</v>
      </c>
      <c r="B140" s="48" t="s">
        <v>21</v>
      </c>
      <c r="C140" s="124">
        <v>189676</v>
      </c>
      <c r="D140" s="124">
        <f>C140+D220-D260</f>
        <v>199055</v>
      </c>
      <c r="E140" s="124">
        <f>D140+E220-E260</f>
        <v>205000</v>
      </c>
      <c r="F140" s="124">
        <f>E140+F220-F260</f>
        <v>208520</v>
      </c>
      <c r="G140" s="124">
        <f>F140+G220-G260</f>
        <v>210055</v>
      </c>
    </row>
    <row r="141" spans="1:7" ht="15.75">
      <c r="A141" s="11"/>
      <c r="B141" s="48"/>
      <c r="C141" s="124"/>
      <c r="D141" s="124"/>
      <c r="E141" s="124"/>
      <c r="F141" s="124"/>
      <c r="G141" s="124"/>
    </row>
    <row r="142" spans="1:7" ht="47.25">
      <c r="A142" s="87" t="s">
        <v>149</v>
      </c>
      <c r="B142" s="48" t="s">
        <v>21</v>
      </c>
      <c r="C142" s="124">
        <v>4659</v>
      </c>
      <c r="D142" s="124">
        <f>C142+D222-D262</f>
        <v>4959</v>
      </c>
      <c r="E142" s="124">
        <f>D142+E222-E262</f>
        <v>4959</v>
      </c>
      <c r="F142" s="124">
        <f>E142+F222-F262</f>
        <v>4959</v>
      </c>
      <c r="G142" s="124">
        <f>F142+G222-G262</f>
        <v>4959</v>
      </c>
    </row>
    <row r="143" spans="1:7" ht="15.75">
      <c r="A143" s="11"/>
      <c r="B143" s="48"/>
      <c r="C143" s="124"/>
      <c r="D143" s="124"/>
      <c r="E143" s="124"/>
      <c r="F143" s="124"/>
      <c r="G143" s="124"/>
    </row>
    <row r="144" spans="1:7" ht="29.25" customHeight="1">
      <c r="A144" s="86" t="s">
        <v>148</v>
      </c>
      <c r="B144" s="48" t="s">
        <v>21</v>
      </c>
      <c r="C144" s="124">
        <v>93272</v>
      </c>
      <c r="D144" s="124">
        <f>C144+D224-D264</f>
        <v>93272</v>
      </c>
      <c r="E144" s="124">
        <f>D144+E224-E264</f>
        <v>93242</v>
      </c>
      <c r="F144" s="124">
        <f>E144+F224-F264</f>
        <v>93222</v>
      </c>
      <c r="G144" s="124">
        <f>F144+G224-G264</f>
        <v>93212</v>
      </c>
    </row>
    <row r="145" spans="1:7" ht="15.75">
      <c r="A145" s="11"/>
      <c r="B145" s="48"/>
      <c r="C145" s="124"/>
      <c r="D145" s="124"/>
      <c r="E145" s="124"/>
      <c r="F145" s="124"/>
      <c r="G145" s="124"/>
    </row>
    <row r="146" spans="1:7" ht="31.5">
      <c r="A146" s="86" t="s">
        <v>150</v>
      </c>
      <c r="B146" s="48" t="s">
        <v>21</v>
      </c>
      <c r="C146" s="124">
        <v>30405</v>
      </c>
      <c r="D146" s="124">
        <f>C146+D226-D266</f>
        <v>30995</v>
      </c>
      <c r="E146" s="124">
        <f>D146+E226-E266</f>
        <v>32750</v>
      </c>
      <c r="F146" s="124">
        <f>E146+F226-F266</f>
        <v>34552</v>
      </c>
      <c r="G146" s="124">
        <f>F146+G226-G266</f>
        <v>36602</v>
      </c>
    </row>
    <row r="147" spans="1:7" ht="15.75">
      <c r="A147" s="11"/>
      <c r="B147" s="48"/>
      <c r="C147" s="124"/>
      <c r="D147" s="124"/>
      <c r="E147" s="124"/>
      <c r="F147" s="124"/>
      <c r="G147" s="124"/>
    </row>
    <row r="148" spans="1:7" ht="35.25" customHeight="1">
      <c r="A148" s="87" t="s">
        <v>151</v>
      </c>
      <c r="B148" s="48" t="s">
        <v>21</v>
      </c>
      <c r="C148" s="124">
        <v>12174</v>
      </c>
      <c r="D148" s="124">
        <f>C148+D228-D268</f>
        <v>14576</v>
      </c>
      <c r="E148" s="124">
        <f>D148+E228-E268</f>
        <v>15976</v>
      </c>
      <c r="F148" s="124">
        <f>E148+F228-F268</f>
        <v>17476</v>
      </c>
      <c r="G148" s="124">
        <f>F148+G228-G268</f>
        <v>19046</v>
      </c>
    </row>
    <row r="149" spans="1:7" ht="15.75">
      <c r="A149" s="11"/>
      <c r="B149" s="48"/>
      <c r="C149" s="124"/>
      <c r="D149" s="124"/>
      <c r="E149" s="124"/>
      <c r="F149" s="124"/>
      <c r="G149" s="124"/>
    </row>
    <row r="150" spans="1:7" ht="47.25">
      <c r="A150" s="86" t="s">
        <v>152</v>
      </c>
      <c r="B150" s="48" t="s">
        <v>21</v>
      </c>
      <c r="C150" s="124">
        <v>418338</v>
      </c>
      <c r="D150" s="124">
        <f>C150+D230-D270</f>
        <v>410048</v>
      </c>
      <c r="E150" s="124">
        <f>D150+E230-E270</f>
        <v>402168</v>
      </c>
      <c r="F150" s="124">
        <f>E150+F230-F270</f>
        <v>398568</v>
      </c>
      <c r="G150" s="124">
        <f>F150+G230-G270</f>
        <v>396868</v>
      </c>
    </row>
    <row r="151" spans="1:7" ht="15.75">
      <c r="A151" s="11"/>
      <c r="B151" s="48"/>
      <c r="C151" s="124"/>
      <c r="D151" s="124"/>
      <c r="E151" s="124"/>
      <c r="F151" s="124"/>
      <c r="G151" s="124"/>
    </row>
    <row r="152" spans="1:7" ht="47.25" customHeight="1">
      <c r="A152" s="87" t="s">
        <v>161</v>
      </c>
      <c r="B152" s="48" t="s">
        <v>21</v>
      </c>
      <c r="C152" s="124">
        <v>25971</v>
      </c>
      <c r="D152" s="124">
        <f>C152+D232-D272</f>
        <v>28471</v>
      </c>
      <c r="E152" s="124">
        <f>D152+E232-E272</f>
        <v>29671</v>
      </c>
      <c r="F152" s="124">
        <f>E152+F232-F272</f>
        <v>30921</v>
      </c>
      <c r="G152" s="124">
        <f>F152+G232-G272</f>
        <v>32221</v>
      </c>
    </row>
    <row r="153" spans="1:7" ht="15.75">
      <c r="A153" s="11"/>
      <c r="B153" s="48"/>
      <c r="C153" s="124"/>
      <c r="D153" s="124"/>
      <c r="E153" s="124"/>
      <c r="F153" s="124"/>
      <c r="G153" s="124"/>
    </row>
    <row r="154" spans="1:7" ht="64.5" customHeight="1">
      <c r="A154" s="86" t="s">
        <v>153</v>
      </c>
      <c r="B154" s="48" t="s">
        <v>21</v>
      </c>
      <c r="C154" s="124">
        <v>3197</v>
      </c>
      <c r="D154" s="124">
        <f>C154+D234-D274</f>
        <v>3197</v>
      </c>
      <c r="E154" s="124">
        <f>D154+E234-E274</f>
        <v>3197</v>
      </c>
      <c r="F154" s="124">
        <f>E154+F234-F274</f>
        <v>3197</v>
      </c>
      <c r="G154" s="124">
        <f>F154+G234-G274</f>
        <v>3197</v>
      </c>
    </row>
    <row r="155" spans="1:7" ht="15.75">
      <c r="A155" s="11"/>
      <c r="B155" s="48"/>
      <c r="C155" s="124"/>
      <c r="D155" s="124"/>
      <c r="E155" s="124"/>
      <c r="F155" s="124"/>
      <c r="G155" s="124"/>
    </row>
    <row r="156" spans="1:7" ht="46.5" customHeight="1">
      <c r="A156" s="87" t="s">
        <v>154</v>
      </c>
      <c r="B156" s="60" t="s">
        <v>21</v>
      </c>
      <c r="C156" s="124">
        <v>1617356</v>
      </c>
      <c r="D156" s="124">
        <f>C156+D236-D276</f>
        <v>1753356</v>
      </c>
      <c r="E156" s="124">
        <f>D156+E236-E276</f>
        <v>1831656</v>
      </c>
      <c r="F156" s="124">
        <f>E156+F236-F276</f>
        <v>1886356</v>
      </c>
      <c r="G156" s="124">
        <f>F156+G236-G276</f>
        <v>1958256</v>
      </c>
    </row>
    <row r="157" spans="1:7" ht="15.75">
      <c r="A157" s="11"/>
      <c r="B157" s="60"/>
      <c r="C157" s="149"/>
      <c r="D157" s="149"/>
      <c r="E157" s="149"/>
      <c r="F157" s="124"/>
      <c r="G157" s="124"/>
    </row>
    <row r="158" spans="1:7" ht="15.75">
      <c r="A158" s="86" t="s">
        <v>155</v>
      </c>
      <c r="B158" s="60" t="s">
        <v>21</v>
      </c>
      <c r="C158" s="149">
        <v>738142</v>
      </c>
      <c r="D158" s="150">
        <f>C158+D238-D278</f>
        <v>736592</v>
      </c>
      <c r="E158" s="150">
        <f>D158+E238-E278</f>
        <v>735192</v>
      </c>
      <c r="F158" s="150">
        <f>E158+F238-F278</f>
        <v>733742</v>
      </c>
      <c r="G158" s="150">
        <f>F158+G238-G278</f>
        <v>732692</v>
      </c>
    </row>
    <row r="159" spans="1:7" ht="15.75">
      <c r="A159" s="11"/>
      <c r="B159" s="60"/>
      <c r="C159" s="149"/>
      <c r="D159" s="149"/>
      <c r="E159" s="149"/>
      <c r="F159" s="124"/>
      <c r="G159" s="124"/>
    </row>
    <row r="160" spans="1:7" ht="47.25">
      <c r="A160" s="86" t="s">
        <v>156</v>
      </c>
      <c r="B160" s="60" t="s">
        <v>21</v>
      </c>
      <c r="C160" s="149">
        <v>609291</v>
      </c>
      <c r="D160" s="150">
        <f>C160+D240-D280</f>
        <v>604591</v>
      </c>
      <c r="E160" s="150">
        <f>D160+E240-E280</f>
        <v>605191</v>
      </c>
      <c r="F160" s="150">
        <f>E160+F240-F280</f>
        <v>608791</v>
      </c>
      <c r="G160" s="150">
        <f>F160+G240-G280</f>
        <v>611991</v>
      </c>
    </row>
    <row r="161" spans="1:7" ht="15.75">
      <c r="A161" s="11"/>
      <c r="B161" s="60"/>
      <c r="C161" s="149"/>
      <c r="D161" s="149"/>
      <c r="E161" s="149"/>
      <c r="F161" s="124"/>
      <c r="G161" s="124"/>
    </row>
    <row r="162" spans="1:7" ht="63">
      <c r="A162" s="86" t="s">
        <v>157</v>
      </c>
      <c r="B162" s="60" t="s">
        <v>21</v>
      </c>
      <c r="C162" s="149">
        <v>227483</v>
      </c>
      <c r="D162" s="150">
        <f>C162+D242-D282</f>
        <v>229983</v>
      </c>
      <c r="E162" s="150">
        <f>D162+E242-E282</f>
        <v>232783</v>
      </c>
      <c r="F162" s="150">
        <f>E162+F242-F282</f>
        <v>235783</v>
      </c>
      <c r="G162" s="150">
        <f>F162+G242-G282</f>
        <v>239083</v>
      </c>
    </row>
    <row r="163" spans="1:7" ht="15.75">
      <c r="A163" s="11"/>
      <c r="B163" s="53"/>
      <c r="C163" s="149"/>
      <c r="D163" s="149"/>
      <c r="E163" s="149"/>
      <c r="F163" s="124"/>
      <c r="G163" s="124"/>
    </row>
    <row r="164" spans="1:7" ht="31.5">
      <c r="A164" s="87" t="s">
        <v>158</v>
      </c>
      <c r="B164" s="60" t="s">
        <v>21</v>
      </c>
      <c r="C164" s="149">
        <v>0</v>
      </c>
      <c r="D164" s="150">
        <f>C164+D244-D284</f>
        <v>0</v>
      </c>
      <c r="E164" s="150">
        <f>D164+E244-E284</f>
        <v>0</v>
      </c>
      <c r="F164" s="150">
        <f>E164+F244-F284</f>
        <v>0</v>
      </c>
      <c r="G164" s="150">
        <f>F164+G244-G284</f>
        <v>0</v>
      </c>
    </row>
    <row r="165" spans="1:7" ht="15.75">
      <c r="A165" s="11"/>
      <c r="B165" s="53"/>
      <c r="C165" s="149"/>
      <c r="D165" s="149"/>
      <c r="E165" s="149"/>
      <c r="F165" s="124"/>
      <c r="G165" s="124"/>
    </row>
    <row r="166" spans="1:7" ht="63">
      <c r="A166" s="71" t="s">
        <v>96</v>
      </c>
      <c r="B166" s="48" t="s">
        <v>21</v>
      </c>
      <c r="C166" s="195">
        <f>C168+C170+C172+C174+C176+C178+C180+C182+C184+C186+C188+C190+C192+C194+C196+C198+C200+C202+C204</f>
        <v>7817299</v>
      </c>
      <c r="D166" s="196">
        <f>C166+D206-0.8*D246-D286</f>
        <v>7545949.823</v>
      </c>
      <c r="E166" s="196">
        <f>D166+E206-0.8*E246-E286</f>
        <v>7385485.8379999995</v>
      </c>
      <c r="F166" s="196">
        <f>E166+F206-0.8*F246-F286</f>
        <v>7256119.437999999</v>
      </c>
      <c r="G166" s="196">
        <f>F166+G206-0.8*G246-G286</f>
        <v>7108214.437999999</v>
      </c>
    </row>
    <row r="167" spans="1:7" ht="35.25" customHeight="1">
      <c r="A167" s="82" t="s">
        <v>77</v>
      </c>
      <c r="B167" s="48"/>
      <c r="C167" s="124"/>
      <c r="D167" s="129"/>
      <c r="E167" s="129"/>
      <c r="F167" s="129"/>
      <c r="G167" s="129"/>
    </row>
    <row r="168" spans="1:7" ht="63">
      <c r="A168" s="86" t="s">
        <v>144</v>
      </c>
      <c r="B168" s="48" t="s">
        <v>21</v>
      </c>
      <c r="C168" s="124">
        <v>388251</v>
      </c>
      <c r="D168" s="129">
        <f>C168+D208-0.8*D248-D288</f>
        <v>333585</v>
      </c>
      <c r="E168" s="129">
        <f>D168+E208-0.8*E248-E288</f>
        <v>272973</v>
      </c>
      <c r="F168" s="129">
        <f>E168+F208-0.8*F248-F288</f>
        <v>212366</v>
      </c>
      <c r="G168" s="129">
        <f>F168+G208-0.8*G248-G288</f>
        <v>151762</v>
      </c>
    </row>
    <row r="169" spans="1:7" ht="15.75">
      <c r="A169" s="11"/>
      <c r="B169" s="48"/>
      <c r="C169" s="124"/>
      <c r="D169" s="129"/>
      <c r="E169" s="129"/>
      <c r="F169" s="129"/>
      <c r="G169" s="129"/>
    </row>
    <row r="170" spans="1:7" ht="31.5">
      <c r="A170" s="86" t="s">
        <v>162</v>
      </c>
      <c r="B170" s="48" t="s">
        <v>21</v>
      </c>
      <c r="C170" s="124">
        <v>106355</v>
      </c>
      <c r="D170" s="129">
        <f>C170+D210-0.8*D250-D290</f>
        <v>88890</v>
      </c>
      <c r="E170" s="129">
        <f>D170+E210-0.8*E250-E290</f>
        <v>67900</v>
      </c>
      <c r="F170" s="129">
        <f>E170+F210-0.8*F250-F290</f>
        <v>47400</v>
      </c>
      <c r="G170" s="129">
        <f>F170+G210-0.8*G250-G290</f>
        <v>27600</v>
      </c>
    </row>
    <row r="171" spans="1:7" ht="15.75">
      <c r="A171" s="11"/>
      <c r="B171" s="48"/>
      <c r="C171" s="124"/>
      <c r="D171" s="129"/>
      <c r="E171" s="129"/>
      <c r="F171" s="129"/>
      <c r="G171" s="129"/>
    </row>
    <row r="172" spans="1:7" ht="31.5">
      <c r="A172" s="86" t="s">
        <v>145</v>
      </c>
      <c r="B172" s="48" t="s">
        <v>21</v>
      </c>
      <c r="C172" s="124">
        <v>3018973</v>
      </c>
      <c r="D172" s="129">
        <f>C172+D212-0.8*D252-D292</f>
        <v>2882751.4</v>
      </c>
      <c r="E172" s="129">
        <f>D172+E212-0.8*E252-E292</f>
        <v>2905723.4</v>
      </c>
      <c r="F172" s="129">
        <v>3312908</v>
      </c>
      <c r="G172" s="129">
        <v>3313253</v>
      </c>
    </row>
    <row r="173" spans="1:7" ht="15.75">
      <c r="A173" s="40"/>
      <c r="B173" s="48"/>
      <c r="C173" s="124"/>
      <c r="D173" s="129"/>
      <c r="E173" s="129"/>
      <c r="F173" s="129"/>
      <c r="G173" s="129"/>
    </row>
    <row r="174" spans="1:7" ht="67.5" customHeight="1">
      <c r="A174" s="86" t="s">
        <v>160</v>
      </c>
      <c r="B174" s="48" t="s">
        <v>21</v>
      </c>
      <c r="C174" s="124">
        <v>1423065</v>
      </c>
      <c r="D174" s="129">
        <f>C174+D214-0.8*D254-D294</f>
        <v>1301916</v>
      </c>
      <c r="E174" s="129">
        <f>D174+E214-0.8*E254-E294</f>
        <v>1187088</v>
      </c>
      <c r="F174" s="129">
        <f>E174+F214-0.8*F254-F294</f>
        <v>1068858</v>
      </c>
      <c r="G174" s="129">
        <f>F174+G214-0.8*G254-G294</f>
        <v>949104</v>
      </c>
    </row>
    <row r="175" spans="1:7" ht="15.75">
      <c r="A175" s="62"/>
      <c r="B175" s="48"/>
      <c r="C175" s="35"/>
      <c r="D175" s="160"/>
      <c r="E175" s="160"/>
      <c r="F175" s="160"/>
      <c r="G175" s="160"/>
    </row>
    <row r="176" spans="1:7" ht="94.5">
      <c r="A176" s="87" t="s">
        <v>159</v>
      </c>
      <c r="B176" s="48" t="s">
        <v>21</v>
      </c>
      <c r="C176" s="124">
        <v>131134</v>
      </c>
      <c r="D176" s="129">
        <f>C176+D216-0.8*D256-D296</f>
        <v>133742</v>
      </c>
      <c r="E176" s="129">
        <f>D176+E216-0.8*E256-E296</f>
        <v>133993</v>
      </c>
      <c r="F176" s="129">
        <f>E176+F216-0.8*F256-F296</f>
        <v>131780</v>
      </c>
      <c r="G176" s="129">
        <f>F176+G216-0.8*G256-G296</f>
        <v>129113</v>
      </c>
    </row>
    <row r="177" spans="1:7" ht="15.75">
      <c r="A177" s="62"/>
      <c r="B177" s="48"/>
      <c r="C177" s="124"/>
      <c r="D177" s="129"/>
      <c r="E177" s="129"/>
      <c r="F177" s="129"/>
      <c r="G177" s="129"/>
    </row>
    <row r="178" spans="1:7" ht="15.75">
      <c r="A178" s="86" t="s">
        <v>146</v>
      </c>
      <c r="B178" s="48" t="s">
        <v>21</v>
      </c>
      <c r="C178" s="124">
        <v>815</v>
      </c>
      <c r="D178" s="129">
        <f>C178+D218-0.8*D258-D298</f>
        <v>1093</v>
      </c>
      <c r="E178" s="129">
        <f>D178+E218-0.8*E258-E298</f>
        <v>1315</v>
      </c>
      <c r="F178" s="129">
        <f>E178+F218-0.8*F258-F298</f>
        <v>1547</v>
      </c>
      <c r="G178" s="129">
        <f>F178+G218-0.8*G258-G298</f>
        <v>1690</v>
      </c>
    </row>
    <row r="179" spans="1:7" ht="15.75">
      <c r="A179" s="11"/>
      <c r="B179" s="48"/>
      <c r="C179" s="124"/>
      <c r="D179" s="129"/>
      <c r="E179" s="129"/>
      <c r="F179" s="129"/>
      <c r="G179" s="129"/>
    </row>
    <row r="180" spans="1:7" ht="63">
      <c r="A180" s="86" t="s">
        <v>147</v>
      </c>
      <c r="B180" s="48" t="s">
        <v>21</v>
      </c>
      <c r="C180" s="124">
        <v>100370</v>
      </c>
      <c r="D180" s="129">
        <f>C180+D220-0.8*D260-D300</f>
        <v>83556</v>
      </c>
      <c r="E180" s="129">
        <f>D180+E220-0.8*E260-E300</f>
        <v>62491</v>
      </c>
      <c r="F180" s="129">
        <f>E180+F220-0.8*F260-F300</f>
        <v>38519</v>
      </c>
      <c r="G180" s="129">
        <f>F180+G220-0.8*G260-G300</f>
        <v>12404</v>
      </c>
    </row>
    <row r="181" spans="1:7" ht="15.75">
      <c r="A181" s="11"/>
      <c r="B181" s="48"/>
      <c r="C181" s="124"/>
      <c r="D181" s="129"/>
      <c r="E181" s="129"/>
      <c r="F181" s="129"/>
      <c r="G181" s="129"/>
    </row>
    <row r="182" spans="1:7" ht="47.25">
      <c r="A182" s="87" t="s">
        <v>149</v>
      </c>
      <c r="B182" s="48" t="s">
        <v>21</v>
      </c>
      <c r="C182" s="124">
        <v>1829</v>
      </c>
      <c r="D182" s="129">
        <f>C182+D222-0.8*D262-D302</f>
        <v>2005</v>
      </c>
      <c r="E182" s="129">
        <f>D182+E222-0.8*E262-E302</f>
        <v>1885</v>
      </c>
      <c r="F182" s="129">
        <f>E182+F222-0.8*F262-F302</f>
        <v>1767</v>
      </c>
      <c r="G182" s="129">
        <f>F182+G222-0.8*G262-G302</f>
        <v>1657</v>
      </c>
    </row>
    <row r="183" spans="1:7" ht="15.75">
      <c r="A183" s="11"/>
      <c r="B183" s="48"/>
      <c r="C183" s="124"/>
      <c r="D183" s="129"/>
      <c r="E183" s="129"/>
      <c r="F183" s="129"/>
      <c r="G183" s="129"/>
    </row>
    <row r="184" spans="1:7" ht="31.5">
      <c r="A184" s="86" t="s">
        <v>148</v>
      </c>
      <c r="B184" s="48" t="s">
        <v>21</v>
      </c>
      <c r="C184" s="124">
        <v>103</v>
      </c>
      <c r="D184" s="129">
        <f>C184+D224-0.8*D264-D304</f>
        <v>103</v>
      </c>
      <c r="E184" s="129">
        <f>D184+E224-0.8*E264-E304</f>
        <v>79</v>
      </c>
      <c r="F184" s="129">
        <f>E184+F224-0.8*F264-F304</f>
        <v>63</v>
      </c>
      <c r="G184" s="129">
        <f>F184+G224-0.8*G264-G304</f>
        <v>55</v>
      </c>
    </row>
    <row r="185" spans="1:7" ht="15.75">
      <c r="A185" s="11"/>
      <c r="B185" s="48"/>
      <c r="C185" s="124"/>
      <c r="D185" s="129"/>
      <c r="E185" s="129"/>
      <c r="F185" s="129"/>
      <c r="G185" s="129"/>
    </row>
    <row r="186" spans="1:7" ht="31.5">
      <c r="A186" s="86" t="s">
        <v>150</v>
      </c>
      <c r="B186" s="48" t="s">
        <v>21</v>
      </c>
      <c r="C186" s="124">
        <v>4281</v>
      </c>
      <c r="D186" s="129">
        <f>C186+D226-0.8*D266-D306</f>
        <v>1934</v>
      </c>
      <c r="E186" s="129">
        <f>D186+E226-0.8*E266-E306</f>
        <v>587</v>
      </c>
      <c r="F186" s="129">
        <f>E186+F226-0.8*F266-F306</f>
        <v>-883.4000000000001</v>
      </c>
      <c r="G186" s="129">
        <f>F186+G226-0.8*G266-G306</f>
        <v>-2303.4</v>
      </c>
    </row>
    <row r="187" spans="1:7" ht="15.75">
      <c r="A187" s="11"/>
      <c r="B187" s="48"/>
      <c r="C187" s="124"/>
      <c r="D187" s="129"/>
      <c r="E187" s="129"/>
      <c r="F187" s="129"/>
      <c r="G187" s="129"/>
    </row>
    <row r="188" spans="1:7" ht="35.25" customHeight="1">
      <c r="A188" s="87" t="s">
        <v>151</v>
      </c>
      <c r="B188" s="48" t="s">
        <v>21</v>
      </c>
      <c r="C188" s="124">
        <v>7677</v>
      </c>
      <c r="D188" s="129">
        <f>C188+D228-0.8*D268-D308</f>
        <v>9676.6</v>
      </c>
      <c r="E188" s="129">
        <f>D188+E228-0.8*E268-E308</f>
        <v>10633.6</v>
      </c>
      <c r="F188" s="129">
        <f>E188+F228-0.8*F268-F308</f>
        <v>11657.6</v>
      </c>
      <c r="G188" s="129">
        <f>F188+G228-0.8*G268-G308</f>
        <v>12723.6</v>
      </c>
    </row>
    <row r="189" spans="1:7" ht="15.75">
      <c r="A189" s="11"/>
      <c r="B189" s="48"/>
      <c r="C189" s="124"/>
      <c r="D189" s="129"/>
      <c r="E189" s="129"/>
      <c r="F189" s="129"/>
      <c r="G189" s="129"/>
    </row>
    <row r="190" spans="1:7" ht="47.25">
      <c r="A190" s="86" t="s">
        <v>152</v>
      </c>
      <c r="B190" s="48" t="s">
        <v>21</v>
      </c>
      <c r="C190" s="124">
        <v>373554</v>
      </c>
      <c r="D190" s="129">
        <f>C190+D230-0.8*D268-D308</f>
        <v>385163.6</v>
      </c>
      <c r="E190" s="129">
        <f>D190+E230-0.8*E268-E308</f>
        <v>396740.6</v>
      </c>
      <c r="F190" s="129">
        <f>E190+F230-0.8*F268-F308</f>
        <v>408314.6</v>
      </c>
      <c r="G190" s="129">
        <f>F190+G230-0.8*G268-G308</f>
        <v>419880.6</v>
      </c>
    </row>
    <row r="191" spans="1:7" ht="15.75">
      <c r="A191" s="11"/>
      <c r="B191" s="48"/>
      <c r="C191" s="124"/>
      <c r="D191" s="129"/>
      <c r="E191" s="129"/>
      <c r="F191" s="129"/>
      <c r="G191" s="129"/>
    </row>
    <row r="192" spans="1:7" ht="57.75" customHeight="1">
      <c r="A192" s="87" t="s">
        <v>161</v>
      </c>
      <c r="B192" s="48" t="s">
        <v>21</v>
      </c>
      <c r="C192" s="124">
        <v>8846</v>
      </c>
      <c r="D192" s="129">
        <f>C192+D232-0.8*D272-D312</f>
        <v>10663</v>
      </c>
      <c r="E192" s="129">
        <f>D192+E232-0.8*E272-E312</f>
        <v>11163</v>
      </c>
      <c r="F192" s="129">
        <f>E192+F232-0.8*F272-F312</f>
        <v>11671</v>
      </c>
      <c r="G192" s="129">
        <f>F192+G232-0.8*G272-G312</f>
        <v>12198</v>
      </c>
    </row>
    <row r="193" spans="1:7" ht="15.75" customHeight="1">
      <c r="A193" s="11"/>
      <c r="B193" s="48"/>
      <c r="C193" s="124"/>
      <c r="D193" s="129"/>
      <c r="E193" s="129"/>
      <c r="F193" s="129"/>
      <c r="G193" s="129"/>
    </row>
    <row r="194" spans="1:7" ht="71.25" customHeight="1">
      <c r="A194" s="86" t="s">
        <v>153</v>
      </c>
      <c r="B194" s="48" t="s">
        <v>21</v>
      </c>
      <c r="C194" s="124">
        <v>59</v>
      </c>
      <c r="D194" s="129">
        <f>C194+D234-0.8*D274-D314</f>
        <v>43.015</v>
      </c>
      <c r="E194" s="129">
        <f>D194+E234-0.8*E274-E314</f>
        <v>27.03</v>
      </c>
      <c r="F194" s="129">
        <f>E194+F234-0.8*F274-F314</f>
        <v>12.030000000000001</v>
      </c>
      <c r="G194" s="129">
        <f>F194+G234-0.8*G274-G314</f>
        <v>-1.9699999999999989</v>
      </c>
    </row>
    <row r="195" spans="1:7" ht="15.75">
      <c r="A195" s="11"/>
      <c r="B195" s="48"/>
      <c r="C195" s="124"/>
      <c r="D195" s="129"/>
      <c r="E195" s="129"/>
      <c r="F195" s="129"/>
      <c r="G195" s="129"/>
    </row>
    <row r="196" spans="1:7" ht="63">
      <c r="A196" s="87" t="s">
        <v>154</v>
      </c>
      <c r="B196" s="60" t="s">
        <v>21</v>
      </c>
      <c r="C196" s="124">
        <v>1287519</v>
      </c>
      <c r="D196" s="129">
        <f>C196+D236-0.8*D276-D316</f>
        <v>1414866</v>
      </c>
      <c r="E196" s="129">
        <f>D196+E236-0.8*E276-E316</f>
        <v>1490345</v>
      </c>
      <c r="F196" s="129">
        <f>E196+F236-0.8*F276-F316</f>
        <v>1540905</v>
      </c>
      <c r="G196" s="129">
        <f>F196+G236-0.8*G276-G316</f>
        <v>1608725</v>
      </c>
    </row>
    <row r="197" spans="1:7" ht="15.75">
      <c r="A197" s="11"/>
      <c r="B197" s="60"/>
      <c r="C197" s="149"/>
      <c r="D197" s="162"/>
      <c r="E197" s="162"/>
      <c r="F197" s="129"/>
      <c r="G197" s="129"/>
    </row>
    <row r="198" spans="1:7" ht="15.75">
      <c r="A198" s="86" t="s">
        <v>155</v>
      </c>
      <c r="B198" s="60" t="s">
        <v>21</v>
      </c>
      <c r="C198" s="149">
        <v>502209</v>
      </c>
      <c r="D198" s="161">
        <f>C198+D238-0.8*D278-D318</f>
        <v>484547</v>
      </c>
      <c r="E198" s="161">
        <f>D198+E238-0.8*E278-E318</f>
        <v>467087</v>
      </c>
      <c r="F198" s="161">
        <f>E198+F238-0.8*F278-F318</f>
        <v>449621</v>
      </c>
      <c r="G198" s="161">
        <f>F198+G238-0.8*G278-G318</f>
        <v>432509</v>
      </c>
    </row>
    <row r="199" spans="1:7" ht="15.75">
      <c r="A199" s="11"/>
      <c r="B199" s="60"/>
      <c r="C199" s="149"/>
      <c r="D199" s="162"/>
      <c r="E199" s="162"/>
      <c r="F199" s="129"/>
      <c r="G199" s="129"/>
    </row>
    <row r="200" spans="1:7" ht="47.25">
      <c r="A200" s="86" t="s">
        <v>156</v>
      </c>
      <c r="B200" s="60" t="s">
        <v>21</v>
      </c>
      <c r="C200" s="149">
        <v>310515</v>
      </c>
      <c r="D200" s="161">
        <f>C200+D240-0.8*D280-D320</f>
        <v>285631</v>
      </c>
      <c r="E200" s="161">
        <f>D200+E240-0.8*E280-E320</f>
        <v>265071</v>
      </c>
      <c r="F200" s="161">
        <f>E200+F240-0.8*F280-F320</f>
        <v>246801</v>
      </c>
      <c r="G200" s="161">
        <f>F200+G240-0.8*G280-G320</f>
        <v>228121</v>
      </c>
    </row>
    <row r="201" spans="1:7" ht="15.75">
      <c r="A201" s="11"/>
      <c r="B201" s="60"/>
      <c r="C201" s="149"/>
      <c r="D201" s="162"/>
      <c r="E201" s="162"/>
      <c r="F201" s="129"/>
      <c r="G201" s="129"/>
    </row>
    <row r="202" spans="1:7" ht="63">
      <c r="A202" s="86" t="s">
        <v>157</v>
      </c>
      <c r="B202" s="60" t="s">
        <v>21</v>
      </c>
      <c r="C202" s="149">
        <v>151744</v>
      </c>
      <c r="D202" s="161">
        <f>C202+D242-0.8*D282-D322</f>
        <v>143244</v>
      </c>
      <c r="E202" s="161">
        <f>D202+E242-0.8*E282-E322</f>
        <v>144909</v>
      </c>
      <c r="F202" s="161">
        <f>E202+F242-0.8*F282-F322</f>
        <v>146776</v>
      </c>
      <c r="G202" s="161">
        <f>F202+G242-0.8*G282-G322</f>
        <v>138641</v>
      </c>
    </row>
    <row r="203" spans="1:7" ht="15.75">
      <c r="A203" s="11"/>
      <c r="B203" s="53"/>
      <c r="C203" s="149"/>
      <c r="D203" s="162"/>
      <c r="E203" s="162"/>
      <c r="F203" s="129"/>
      <c r="G203" s="129"/>
    </row>
    <row r="204" spans="1:7" ht="31.5">
      <c r="A204" s="87" t="s">
        <v>158</v>
      </c>
      <c r="B204" s="60" t="s">
        <v>21</v>
      </c>
      <c r="C204" s="149">
        <v>0</v>
      </c>
      <c r="D204" s="161">
        <f>C204+D244-0.8*D284-D324</f>
        <v>0</v>
      </c>
      <c r="E204" s="161">
        <f>D204+E244-0.8*E284-E324</f>
        <v>0</v>
      </c>
      <c r="F204" s="161">
        <f>E204+F244-0.8*F284-F324</f>
        <v>0</v>
      </c>
      <c r="G204" s="161">
        <f>F204+G244-0.8*G284-G324</f>
        <v>0</v>
      </c>
    </row>
    <row r="205" spans="1:7" ht="15.75">
      <c r="A205" s="11"/>
      <c r="B205" s="53"/>
      <c r="C205" s="149"/>
      <c r="D205" s="162"/>
      <c r="E205" s="162"/>
      <c r="F205" s="129"/>
      <c r="G205" s="129"/>
    </row>
    <row r="206" spans="1:7" ht="47.25">
      <c r="A206" s="74" t="s">
        <v>174</v>
      </c>
      <c r="B206" s="48" t="s">
        <v>21</v>
      </c>
      <c r="C206" s="195">
        <f>C208+C210+C212+C214+C216+C218+C220+C222+C224+C226+C228+C230+C232+C234+C236+C238+C240+C242+C244</f>
        <v>1093491</v>
      </c>
      <c r="D206" s="196">
        <f>D208+D210+D212+D214+D216+D218+D220+D222+D224+D226+D228+D230+D232+D234+D236+D238+D240+D242+D244</f>
        <v>395208</v>
      </c>
      <c r="E206" s="196">
        <f>E208+E210+E212+E214+E216+E218+E220+E222+E224+E226+E228+E230+E232+E234+E236+E238+E240+E242+E244</f>
        <v>531685</v>
      </c>
      <c r="F206" s="196">
        <f>F208+F210+F212+F214+F216+F218+F220+F222+F224+F226+F228+F230+F232+F234+F236+F238+F240+F242+F244</f>
        <v>590790</v>
      </c>
      <c r="G206" s="196">
        <f>G208+G210+G212+G214+G216+G218+G220+G222+G224+G226+G228+G230+G232+G234+G236+G238+G240+G242+G244</f>
        <v>621315</v>
      </c>
    </row>
    <row r="207" spans="1:7" ht="55.5" customHeight="1">
      <c r="A207" s="82" t="s">
        <v>77</v>
      </c>
      <c r="B207" s="48"/>
      <c r="C207" s="124"/>
      <c r="D207" s="129"/>
      <c r="E207" s="129"/>
      <c r="F207" s="129"/>
      <c r="G207" s="129"/>
    </row>
    <row r="208" spans="1:7" ht="63">
      <c r="A208" s="86" t="s">
        <v>144</v>
      </c>
      <c r="B208" s="48" t="s">
        <v>21</v>
      </c>
      <c r="C208" s="124">
        <v>7023</v>
      </c>
      <c r="D208" s="124">
        <v>6000</v>
      </c>
      <c r="E208" s="124">
        <v>60</v>
      </c>
      <c r="F208" s="124">
        <v>70</v>
      </c>
      <c r="G208" s="124">
        <v>80</v>
      </c>
    </row>
    <row r="209" spans="1:7" ht="15.75">
      <c r="A209" s="11"/>
      <c r="B209" s="48"/>
      <c r="C209" s="124"/>
      <c r="D209" s="124"/>
      <c r="E209" s="124"/>
      <c r="F209" s="124"/>
      <c r="G209" s="124"/>
    </row>
    <row r="210" spans="1:7" ht="31.5">
      <c r="A210" s="86" t="s">
        <v>162</v>
      </c>
      <c r="B210" s="48" t="s">
        <v>21</v>
      </c>
      <c r="C210" s="124">
        <v>4096</v>
      </c>
      <c r="D210" s="124">
        <v>3500</v>
      </c>
      <c r="E210" s="124">
        <v>0</v>
      </c>
      <c r="F210" s="124">
        <v>0</v>
      </c>
      <c r="G210" s="124">
        <v>0</v>
      </c>
    </row>
    <row r="211" spans="1:7" ht="15.75">
      <c r="A211" s="11"/>
      <c r="B211" s="48"/>
      <c r="C211" s="124"/>
      <c r="D211" s="124"/>
      <c r="E211" s="124"/>
      <c r="F211" s="124"/>
      <c r="G211" s="124"/>
    </row>
    <row r="212" spans="1:7" ht="31.5">
      <c r="A212" s="86" t="s">
        <v>145</v>
      </c>
      <c r="B212" s="48" t="s">
        <v>21</v>
      </c>
      <c r="C212" s="124">
        <v>178299</v>
      </c>
      <c r="D212" s="124">
        <v>153695</v>
      </c>
      <c r="E212" s="124">
        <v>331100</v>
      </c>
      <c r="F212" s="124">
        <v>422000</v>
      </c>
      <c r="G212" s="124">
        <v>433000</v>
      </c>
    </row>
    <row r="213" spans="1:7" ht="15.75">
      <c r="A213" s="40"/>
      <c r="B213" s="48"/>
      <c r="C213" s="124"/>
      <c r="D213" s="124"/>
      <c r="E213" s="124"/>
      <c r="F213" s="124"/>
      <c r="G213" s="124"/>
    </row>
    <row r="214" spans="1:7" ht="78.75">
      <c r="A214" s="86" t="s">
        <v>160</v>
      </c>
      <c r="B214" s="48" t="s">
        <v>21</v>
      </c>
      <c r="C214" s="124">
        <v>603294</v>
      </c>
      <c r="D214" s="124">
        <v>15254</v>
      </c>
      <c r="E214" s="124">
        <v>15750</v>
      </c>
      <c r="F214" s="124">
        <v>16100</v>
      </c>
      <c r="G214" s="124">
        <v>16500</v>
      </c>
    </row>
    <row r="215" spans="1:7" ht="15.75">
      <c r="A215" s="62"/>
      <c r="B215" s="48"/>
      <c r="C215" s="35"/>
      <c r="D215" s="35"/>
      <c r="E215" s="124"/>
      <c r="F215" s="124"/>
      <c r="G215" s="124"/>
    </row>
    <row r="216" spans="1:7" ht="94.5">
      <c r="A216" s="87" t="s">
        <v>159</v>
      </c>
      <c r="B216" s="48" t="s">
        <v>21</v>
      </c>
      <c r="C216" s="124">
        <v>15410</v>
      </c>
      <c r="D216" s="124">
        <v>11700</v>
      </c>
      <c r="E216" s="124">
        <v>9500</v>
      </c>
      <c r="F216" s="124">
        <v>7300</v>
      </c>
      <c r="G216" s="124">
        <v>7100</v>
      </c>
    </row>
    <row r="217" spans="1:7" ht="15.75">
      <c r="A217" s="62"/>
      <c r="B217" s="48"/>
      <c r="C217" s="124"/>
      <c r="D217" s="124"/>
      <c r="E217" s="124"/>
      <c r="F217" s="124"/>
      <c r="G217" s="124"/>
    </row>
    <row r="218" spans="1:7" ht="15.75">
      <c r="A218" s="86" t="s">
        <v>146</v>
      </c>
      <c r="B218" s="48" t="s">
        <v>21</v>
      </c>
      <c r="C218" s="124">
        <v>872</v>
      </c>
      <c r="D218" s="124">
        <v>540</v>
      </c>
      <c r="E218" s="124">
        <v>510</v>
      </c>
      <c r="F218" s="124">
        <v>550</v>
      </c>
      <c r="G218" s="124">
        <v>500</v>
      </c>
    </row>
    <row r="219" spans="1:7" ht="15.75">
      <c r="A219" s="11"/>
      <c r="B219" s="48"/>
      <c r="C219" s="124"/>
      <c r="D219" s="124"/>
      <c r="E219" s="124"/>
      <c r="F219" s="124"/>
      <c r="G219" s="124"/>
    </row>
    <row r="220" spans="1:8" ht="63">
      <c r="A220" s="86" t="s">
        <v>147</v>
      </c>
      <c r="B220" s="48" t="s">
        <v>21</v>
      </c>
      <c r="C220" s="124">
        <v>37943</v>
      </c>
      <c r="D220" s="129">
        <v>11779</v>
      </c>
      <c r="E220" s="129">
        <v>8245</v>
      </c>
      <c r="F220" s="129">
        <v>5770</v>
      </c>
      <c r="G220" s="129">
        <v>4035</v>
      </c>
      <c r="H220" s="152"/>
    </row>
    <row r="221" spans="1:7" ht="15.75">
      <c r="A221" s="11"/>
      <c r="B221" s="48"/>
      <c r="C221" s="124"/>
      <c r="D221" s="124"/>
      <c r="E221" s="124"/>
      <c r="F221" s="124"/>
      <c r="G221" s="124"/>
    </row>
    <row r="222" spans="1:7" ht="47.25">
      <c r="A222" s="87" t="s">
        <v>149</v>
      </c>
      <c r="B222" s="48" t="s">
        <v>21</v>
      </c>
      <c r="C222" s="124">
        <v>0</v>
      </c>
      <c r="D222" s="124">
        <v>300</v>
      </c>
      <c r="E222" s="124">
        <v>0</v>
      </c>
      <c r="F222" s="124">
        <v>0</v>
      </c>
      <c r="G222" s="124">
        <v>0</v>
      </c>
    </row>
    <row r="223" spans="1:7" ht="15.75">
      <c r="A223" s="11"/>
      <c r="B223" s="48"/>
      <c r="C223" s="124"/>
      <c r="D223" s="124"/>
      <c r="E223" s="124"/>
      <c r="F223" s="124"/>
      <c r="G223" s="124"/>
    </row>
    <row r="224" spans="1:7" ht="33" customHeight="1">
      <c r="A224" s="86" t="s">
        <v>148</v>
      </c>
      <c r="B224" s="48" t="s">
        <v>21</v>
      </c>
      <c r="C224" s="124">
        <v>0</v>
      </c>
      <c r="D224" s="124">
        <v>0</v>
      </c>
      <c r="E224" s="124">
        <v>0</v>
      </c>
      <c r="F224" s="124">
        <v>0</v>
      </c>
      <c r="G224" s="124">
        <v>0</v>
      </c>
    </row>
    <row r="225" spans="1:7" ht="15.75">
      <c r="A225" s="11"/>
      <c r="B225" s="48"/>
      <c r="C225" s="124"/>
      <c r="D225" s="124"/>
      <c r="E225" s="124"/>
      <c r="F225" s="124"/>
      <c r="G225" s="124"/>
    </row>
    <row r="226" spans="1:7" ht="31.5">
      <c r="A226" s="86" t="s">
        <v>150</v>
      </c>
      <c r="B226" s="48" t="s">
        <v>21</v>
      </c>
      <c r="C226" s="124">
        <v>1300</v>
      </c>
      <c r="D226" s="124">
        <v>630</v>
      </c>
      <c r="E226" s="124">
        <v>1800</v>
      </c>
      <c r="F226" s="124">
        <v>1850</v>
      </c>
      <c r="G226" s="124">
        <v>2100</v>
      </c>
    </row>
    <row r="227" spans="1:7" ht="15.75">
      <c r="A227" s="11"/>
      <c r="B227" s="48"/>
      <c r="C227" s="124"/>
      <c r="D227" s="124"/>
      <c r="E227" s="124"/>
      <c r="F227" s="124"/>
      <c r="G227" s="124"/>
    </row>
    <row r="228" spans="1:7" ht="40.5" customHeight="1">
      <c r="A228" s="87" t="s">
        <v>151</v>
      </c>
      <c r="B228" s="48" t="s">
        <v>21</v>
      </c>
      <c r="C228" s="124">
        <v>129</v>
      </c>
      <c r="D228" s="129">
        <v>2500</v>
      </c>
      <c r="E228" s="129">
        <v>1500</v>
      </c>
      <c r="F228" s="129">
        <v>1650</v>
      </c>
      <c r="G228" s="129">
        <v>1800</v>
      </c>
    </row>
    <row r="229" spans="1:7" ht="15.75">
      <c r="A229" s="11"/>
      <c r="B229" s="48"/>
      <c r="C229" s="124"/>
      <c r="D229" s="124"/>
      <c r="E229" s="124"/>
      <c r="F229" s="124"/>
      <c r="G229" s="124"/>
    </row>
    <row r="230" spans="1:7" ht="47.25">
      <c r="A230" s="86" t="s">
        <v>152</v>
      </c>
      <c r="B230" s="48" t="s">
        <v>21</v>
      </c>
      <c r="C230" s="124">
        <v>12038</v>
      </c>
      <c r="D230" s="124">
        <v>12110</v>
      </c>
      <c r="E230" s="124">
        <v>12120</v>
      </c>
      <c r="F230" s="124">
        <v>12200</v>
      </c>
      <c r="G230" s="124">
        <v>12300</v>
      </c>
    </row>
    <row r="231" spans="1:7" ht="15.75">
      <c r="A231" s="11"/>
      <c r="B231" s="48"/>
      <c r="C231" s="124"/>
      <c r="D231" s="124"/>
      <c r="E231" s="124"/>
      <c r="F231" s="124"/>
      <c r="G231" s="124"/>
    </row>
    <row r="232" spans="1:7" ht="51" customHeight="1">
      <c r="A232" s="87" t="s">
        <v>161</v>
      </c>
      <c r="B232" s="48" t="s">
        <v>21</v>
      </c>
      <c r="C232" s="124">
        <v>7561</v>
      </c>
      <c r="D232" s="124">
        <v>2500</v>
      </c>
      <c r="E232" s="124">
        <v>1200</v>
      </c>
      <c r="F232" s="124">
        <v>1250</v>
      </c>
      <c r="G232" s="124">
        <v>1300</v>
      </c>
    </row>
    <row r="233" spans="1:7" ht="15.75">
      <c r="A233" s="11"/>
      <c r="B233" s="48"/>
      <c r="C233" s="124"/>
      <c r="D233" s="124"/>
      <c r="E233" s="124"/>
      <c r="F233" s="124"/>
      <c r="G233" s="124"/>
    </row>
    <row r="234" spans="1:7" ht="66.75" customHeight="1">
      <c r="A234" s="86" t="s">
        <v>153</v>
      </c>
      <c r="B234" s="48" t="s">
        <v>21</v>
      </c>
      <c r="C234" s="6"/>
      <c r="D234" s="124"/>
      <c r="E234" s="124"/>
      <c r="F234" s="124"/>
      <c r="G234" s="124"/>
    </row>
    <row r="235" spans="1:7" ht="15.75">
      <c r="A235" s="11"/>
      <c r="B235" s="48"/>
      <c r="C235" s="124"/>
      <c r="D235" s="124"/>
      <c r="E235" s="124"/>
      <c r="F235" s="124"/>
      <c r="G235" s="124"/>
    </row>
    <row r="236" spans="1:7" ht="63">
      <c r="A236" s="87" t="s">
        <v>154</v>
      </c>
      <c r="B236" s="60" t="s">
        <v>21</v>
      </c>
      <c r="C236" s="124">
        <v>28981</v>
      </c>
      <c r="D236" s="124">
        <v>154100</v>
      </c>
      <c r="E236" s="124">
        <v>128300</v>
      </c>
      <c r="F236" s="124">
        <v>100000</v>
      </c>
      <c r="G236" s="124">
        <v>120000</v>
      </c>
    </row>
    <row r="237" spans="1:7" ht="15.75">
      <c r="A237" s="11"/>
      <c r="B237" s="60"/>
      <c r="C237" s="149"/>
      <c r="D237" s="149"/>
      <c r="E237" s="149"/>
      <c r="F237" s="124"/>
      <c r="G237" s="124"/>
    </row>
    <row r="238" spans="1:7" ht="15.75">
      <c r="A238" s="86" t="s">
        <v>155</v>
      </c>
      <c r="B238" s="60" t="s">
        <v>21</v>
      </c>
      <c r="C238" s="149">
        <v>11977</v>
      </c>
      <c r="D238" s="149">
        <v>2600</v>
      </c>
      <c r="E238" s="149">
        <v>2800</v>
      </c>
      <c r="F238" s="124">
        <v>2850</v>
      </c>
      <c r="G238" s="124">
        <v>2900</v>
      </c>
    </row>
    <row r="239" spans="1:7" ht="15.75">
      <c r="A239" s="11"/>
      <c r="B239" s="60"/>
      <c r="C239" s="149"/>
      <c r="D239" s="149"/>
      <c r="E239" s="149"/>
      <c r="F239" s="124"/>
      <c r="G239" s="124"/>
    </row>
    <row r="240" spans="1:7" ht="47.25">
      <c r="A240" s="86" t="s">
        <v>156</v>
      </c>
      <c r="B240" s="60" t="s">
        <v>21</v>
      </c>
      <c r="C240" s="149">
        <v>106308</v>
      </c>
      <c r="D240" s="149">
        <v>15300</v>
      </c>
      <c r="E240" s="149">
        <v>15800</v>
      </c>
      <c r="F240" s="124">
        <v>16000</v>
      </c>
      <c r="G240" s="124">
        <v>16200</v>
      </c>
    </row>
    <row r="241" spans="1:7" ht="15.75">
      <c r="A241" s="11"/>
      <c r="B241" s="60"/>
      <c r="C241" s="149"/>
      <c r="D241" s="149"/>
      <c r="E241" s="149"/>
      <c r="F241" s="124"/>
      <c r="G241" s="124"/>
    </row>
    <row r="242" spans="1:7" ht="63">
      <c r="A242" s="86" t="s">
        <v>157</v>
      </c>
      <c r="B242" s="60" t="s">
        <v>21</v>
      </c>
      <c r="C242" s="149">
        <v>78260</v>
      </c>
      <c r="D242" s="153">
        <v>2700</v>
      </c>
      <c r="E242" s="154">
        <v>3000</v>
      </c>
      <c r="F242" s="155">
        <v>3200</v>
      </c>
      <c r="G242" s="156">
        <v>3500</v>
      </c>
    </row>
    <row r="243" spans="1:7" ht="15.75">
      <c r="A243" s="11"/>
      <c r="B243" s="53"/>
      <c r="C243" s="149"/>
      <c r="D243" s="149"/>
      <c r="E243" s="149"/>
      <c r="F243" s="124"/>
      <c r="G243" s="124"/>
    </row>
    <row r="244" spans="1:7" ht="31.5">
      <c r="A244" s="87" t="s">
        <v>158</v>
      </c>
      <c r="B244" s="60" t="s">
        <v>21</v>
      </c>
      <c r="C244" s="149"/>
      <c r="D244" s="149"/>
      <c r="E244" s="149"/>
      <c r="F244" s="124"/>
      <c r="G244" s="124"/>
    </row>
    <row r="245" spans="1:7" ht="15.75">
      <c r="A245" s="11"/>
      <c r="B245" s="53"/>
      <c r="C245" s="149"/>
      <c r="D245" s="149"/>
      <c r="E245" s="149"/>
      <c r="F245" s="124"/>
      <c r="G245" s="124"/>
    </row>
    <row r="246" spans="1:7" ht="31.5">
      <c r="A246" s="71" t="s">
        <v>175</v>
      </c>
      <c r="B246" s="48" t="s">
        <v>21</v>
      </c>
      <c r="C246" s="195">
        <f>C248+C250+C252+C254+C256+C258+C260+C262+C264+C266+C268+C270+C272+C274+C276+C278+C280+C282+C284</f>
        <v>654931</v>
      </c>
      <c r="D246" s="195">
        <f>D248+D250+D252+D254+D256+D258+D260+D262+D264+D266+D268+D270+D272+D274+D276+D278+D280+D282+D284</f>
        <v>99430</v>
      </c>
      <c r="E246" s="195">
        <f>E248+E250+E252+E254+E256+E258+E260+E262+E264+E266+E268+E270+E272+E274+E276+E278+E280+E282+E284</f>
        <v>120710</v>
      </c>
      <c r="F246" s="195">
        <f>F248+F250+F252+F254+F256+F258+F260+F262+F264+F266+F268+F270+F272+F274+F276+F278+F280+F282+F284</f>
        <v>114753</v>
      </c>
      <c r="G246" s="195">
        <f>G248+G250+G252+G254+G256+G258+G260+G262+G264+G266+G268+G270+G272+G274+G276+G278+G280+G282+G284</f>
        <v>119890</v>
      </c>
    </row>
    <row r="247" spans="1:7" ht="47.25">
      <c r="A247" s="82" t="s">
        <v>77</v>
      </c>
      <c r="B247" s="48"/>
      <c r="C247" s="124"/>
      <c r="D247" s="124"/>
      <c r="E247" s="124"/>
      <c r="F247" s="124"/>
      <c r="G247" s="124"/>
    </row>
    <row r="248" spans="1:7" ht="63">
      <c r="A248" s="86" t="s">
        <v>144</v>
      </c>
      <c r="B248" s="48" t="s">
        <v>21</v>
      </c>
      <c r="C248" s="124">
        <v>4647</v>
      </c>
      <c r="D248" s="157">
        <v>0</v>
      </c>
      <c r="E248" s="158">
        <v>0</v>
      </c>
      <c r="F248" s="159">
        <v>0</v>
      </c>
      <c r="G248" s="159">
        <v>0</v>
      </c>
    </row>
    <row r="249" spans="1:7" ht="15.75">
      <c r="A249" s="11"/>
      <c r="B249" s="48"/>
      <c r="C249" s="124"/>
      <c r="D249" s="124"/>
      <c r="E249" s="124"/>
      <c r="F249" s="124"/>
      <c r="G249" s="124"/>
    </row>
    <row r="250" spans="1:7" ht="31.5">
      <c r="A250" s="86" t="s">
        <v>162</v>
      </c>
      <c r="B250" s="48" t="s">
        <v>21</v>
      </c>
      <c r="C250" s="124">
        <v>633</v>
      </c>
      <c r="D250" s="124">
        <v>0</v>
      </c>
      <c r="E250" s="124">
        <v>0</v>
      </c>
      <c r="F250" s="124">
        <v>0</v>
      </c>
      <c r="G250" s="124">
        <v>0</v>
      </c>
    </row>
    <row r="251" spans="1:7" ht="15.75">
      <c r="A251" s="11"/>
      <c r="B251" s="48"/>
      <c r="C251" s="124"/>
      <c r="D251" s="124"/>
      <c r="E251" s="124"/>
      <c r="F251" s="124"/>
      <c r="G251" s="124"/>
    </row>
    <row r="252" spans="1:7" ht="31.5">
      <c r="A252" s="86" t="s">
        <v>145</v>
      </c>
      <c r="B252" s="48" t="s">
        <v>21</v>
      </c>
      <c r="C252" s="124">
        <v>30012</v>
      </c>
      <c r="D252" s="124">
        <v>6002</v>
      </c>
      <c r="E252" s="124">
        <v>7760</v>
      </c>
      <c r="F252" s="124">
        <v>8050</v>
      </c>
      <c r="G252" s="124">
        <v>8340</v>
      </c>
    </row>
    <row r="253" spans="1:7" ht="15.75">
      <c r="A253" s="114"/>
      <c r="B253" s="48"/>
      <c r="C253" s="124"/>
      <c r="D253" s="124"/>
      <c r="E253" s="124"/>
      <c r="F253" s="124"/>
      <c r="G253" s="124"/>
    </row>
    <row r="254" spans="1:7" ht="78.75">
      <c r="A254" s="86" t="s">
        <v>160</v>
      </c>
      <c r="B254" s="48" t="s">
        <v>21</v>
      </c>
      <c r="C254" s="124">
        <v>551940</v>
      </c>
      <c r="D254" s="124">
        <v>27000</v>
      </c>
      <c r="E254" s="124">
        <v>20000</v>
      </c>
      <c r="F254" s="124">
        <v>25300</v>
      </c>
      <c r="G254" s="124">
        <v>28500</v>
      </c>
    </row>
    <row r="255" spans="1:7" ht="15.75">
      <c r="A255" s="62"/>
      <c r="B255" s="48"/>
      <c r="C255" s="124"/>
      <c r="D255" s="124"/>
      <c r="E255" s="124"/>
      <c r="F255" s="124"/>
      <c r="G255" s="124"/>
    </row>
    <row r="256" spans="1:7" ht="94.5">
      <c r="A256" s="87" t="s">
        <v>159</v>
      </c>
      <c r="B256" s="48" t="s">
        <v>21</v>
      </c>
      <c r="C256" s="124">
        <v>1342</v>
      </c>
      <c r="D256" s="124">
        <v>1000</v>
      </c>
      <c r="E256" s="124">
        <v>840</v>
      </c>
      <c r="F256" s="124">
        <v>905</v>
      </c>
      <c r="G256" s="124">
        <v>970</v>
      </c>
    </row>
    <row r="257" spans="1:7" ht="15.75">
      <c r="A257" s="62"/>
      <c r="B257" s="48"/>
      <c r="C257" s="124"/>
      <c r="D257" s="124"/>
      <c r="E257" s="124"/>
      <c r="F257" s="124"/>
      <c r="G257" s="124"/>
    </row>
    <row r="258" spans="1:7" ht="15.75">
      <c r="A258" s="86" t="s">
        <v>146</v>
      </c>
      <c r="B258" s="48" t="s">
        <v>21</v>
      </c>
      <c r="C258" s="124">
        <v>0</v>
      </c>
      <c r="D258" s="124">
        <v>40</v>
      </c>
      <c r="E258" s="124">
        <v>35</v>
      </c>
      <c r="F258" s="124">
        <v>30</v>
      </c>
      <c r="G258" s="124">
        <v>40</v>
      </c>
    </row>
    <row r="259" spans="1:7" ht="15.75">
      <c r="A259" s="11"/>
      <c r="B259" s="48"/>
      <c r="C259" s="124"/>
      <c r="D259" s="124"/>
      <c r="E259" s="124"/>
      <c r="F259" s="124"/>
      <c r="G259" s="124"/>
    </row>
    <row r="260" spans="1:7" ht="63">
      <c r="A260" s="86" t="s">
        <v>147</v>
      </c>
      <c r="B260" s="48" t="s">
        <v>21</v>
      </c>
      <c r="C260" s="124">
        <v>1086</v>
      </c>
      <c r="D260" s="124">
        <v>2400</v>
      </c>
      <c r="E260" s="124">
        <v>2300</v>
      </c>
      <c r="F260" s="124">
        <v>2250</v>
      </c>
      <c r="G260" s="124">
        <v>2500</v>
      </c>
    </row>
    <row r="261" spans="1:7" ht="15.75">
      <c r="A261" s="11"/>
      <c r="B261" s="48"/>
      <c r="C261" s="124"/>
      <c r="D261" s="124"/>
      <c r="E261" s="124"/>
      <c r="F261" s="124"/>
      <c r="G261" s="124"/>
    </row>
    <row r="262" spans="1:7" ht="47.25">
      <c r="A262" s="87" t="s">
        <v>149</v>
      </c>
      <c r="B262" s="48" t="s">
        <v>21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</row>
    <row r="263" spans="1:7" ht="15.75">
      <c r="A263" s="11"/>
      <c r="B263" s="48"/>
      <c r="C263" s="124"/>
      <c r="D263" s="124"/>
      <c r="E263" s="124"/>
      <c r="F263" s="124"/>
      <c r="G263" s="124"/>
    </row>
    <row r="264" spans="1:7" ht="33.75" customHeight="1">
      <c r="A264" s="86" t="s">
        <v>148</v>
      </c>
      <c r="B264" s="48" t="s">
        <v>21</v>
      </c>
      <c r="C264" s="124">
        <v>82</v>
      </c>
      <c r="D264" s="124">
        <v>0</v>
      </c>
      <c r="E264" s="124">
        <v>30</v>
      </c>
      <c r="F264" s="124">
        <v>20</v>
      </c>
      <c r="G264" s="124">
        <v>10</v>
      </c>
    </row>
    <row r="265" spans="1:7" ht="15.75">
      <c r="A265" s="11"/>
      <c r="B265" s="48"/>
      <c r="C265" s="124"/>
      <c r="D265" s="124"/>
      <c r="E265" s="124"/>
      <c r="F265" s="124"/>
      <c r="G265" s="124"/>
    </row>
    <row r="266" spans="1:7" ht="31.5">
      <c r="A266" s="86" t="s">
        <v>150</v>
      </c>
      <c r="B266" s="48" t="s">
        <v>21</v>
      </c>
      <c r="C266" s="124">
        <v>50</v>
      </c>
      <c r="D266" s="124">
        <v>40</v>
      </c>
      <c r="E266" s="124">
        <v>45</v>
      </c>
      <c r="F266" s="124">
        <v>48</v>
      </c>
      <c r="G266" s="124">
        <v>50</v>
      </c>
    </row>
    <row r="267" spans="1:7" ht="15.75">
      <c r="A267" s="11"/>
      <c r="B267" s="48"/>
      <c r="C267" s="124"/>
      <c r="D267" s="124"/>
      <c r="E267" s="124"/>
      <c r="F267" s="124"/>
      <c r="G267" s="124"/>
    </row>
    <row r="268" spans="1:7" ht="34.5" customHeight="1">
      <c r="A268" s="87" t="s">
        <v>151</v>
      </c>
      <c r="B268" s="48" t="s">
        <v>21</v>
      </c>
      <c r="C268" s="124">
        <v>186</v>
      </c>
      <c r="D268" s="124">
        <v>98</v>
      </c>
      <c r="E268" s="124">
        <v>100</v>
      </c>
      <c r="F268" s="124">
        <v>150</v>
      </c>
      <c r="G268" s="124">
        <v>230</v>
      </c>
    </row>
    <row r="269" spans="1:7" ht="15.75">
      <c r="A269" s="11"/>
      <c r="B269" s="48"/>
      <c r="C269" s="124"/>
      <c r="D269" s="124"/>
      <c r="E269" s="124"/>
      <c r="F269" s="124"/>
      <c r="G269" s="124"/>
    </row>
    <row r="270" spans="1:7" ht="47.25">
      <c r="A270" s="86" t="s">
        <v>152</v>
      </c>
      <c r="B270" s="48" t="s">
        <v>21</v>
      </c>
      <c r="C270" s="124">
        <v>11712</v>
      </c>
      <c r="D270" s="124">
        <v>20400</v>
      </c>
      <c r="E270" s="124">
        <v>20000</v>
      </c>
      <c r="F270" s="124">
        <v>15800</v>
      </c>
      <c r="G270" s="124">
        <v>14000</v>
      </c>
    </row>
    <row r="271" spans="1:7" ht="15.75">
      <c r="A271" s="11"/>
      <c r="B271" s="48"/>
      <c r="C271" s="124"/>
      <c r="D271" s="124"/>
      <c r="E271" s="124"/>
      <c r="F271" s="124"/>
      <c r="G271" s="124"/>
    </row>
    <row r="272" spans="1:7" ht="52.5" customHeight="1">
      <c r="A272" s="87" t="s">
        <v>161</v>
      </c>
      <c r="B272" s="48" t="s">
        <v>21</v>
      </c>
      <c r="C272" s="124">
        <v>0</v>
      </c>
      <c r="D272" s="124">
        <v>0</v>
      </c>
      <c r="E272" s="124">
        <v>0</v>
      </c>
      <c r="F272" s="124">
        <v>0</v>
      </c>
      <c r="G272" s="124">
        <v>0</v>
      </c>
    </row>
    <row r="273" spans="1:7" ht="15.75">
      <c r="A273" s="11"/>
      <c r="B273" s="48"/>
      <c r="C273" s="124"/>
      <c r="D273" s="124"/>
      <c r="E273" s="124"/>
      <c r="F273" s="124"/>
      <c r="G273" s="124"/>
    </row>
    <row r="274" spans="1:7" ht="69.75" customHeight="1">
      <c r="A274" s="86" t="s">
        <v>153</v>
      </c>
      <c r="B274" s="48" t="s">
        <v>21</v>
      </c>
      <c r="C274" s="124">
        <v>0</v>
      </c>
      <c r="D274" s="124">
        <v>0</v>
      </c>
      <c r="E274" s="124">
        <v>0</v>
      </c>
      <c r="F274" s="124">
        <v>0</v>
      </c>
      <c r="G274" s="124">
        <v>0</v>
      </c>
    </row>
    <row r="275" spans="1:7" ht="15.75">
      <c r="A275" s="11"/>
      <c r="B275" s="48"/>
      <c r="C275" s="124"/>
      <c r="D275" s="124"/>
      <c r="E275" s="124"/>
      <c r="F275" s="124"/>
      <c r="G275" s="124"/>
    </row>
    <row r="276" spans="1:7" ht="63">
      <c r="A276" s="87" t="s">
        <v>154</v>
      </c>
      <c r="B276" s="60" t="s">
        <v>21</v>
      </c>
      <c r="C276" s="124">
        <v>13398</v>
      </c>
      <c r="D276" s="124">
        <v>18100</v>
      </c>
      <c r="E276" s="154">
        <v>50000</v>
      </c>
      <c r="F276" s="155">
        <v>45300</v>
      </c>
      <c r="G276" s="156">
        <v>48100</v>
      </c>
    </row>
    <row r="277" spans="1:7" ht="15.75">
      <c r="A277" s="11"/>
      <c r="B277" s="60"/>
      <c r="C277" s="149"/>
      <c r="D277" s="149"/>
      <c r="E277" s="149"/>
      <c r="F277" s="124"/>
      <c r="G277" s="124"/>
    </row>
    <row r="278" spans="1:7" ht="15.75">
      <c r="A278" s="86" t="s">
        <v>155</v>
      </c>
      <c r="B278" s="60" t="s">
        <v>21</v>
      </c>
      <c r="C278" s="149">
        <v>2782</v>
      </c>
      <c r="D278" s="149">
        <v>4150</v>
      </c>
      <c r="E278" s="149">
        <v>4200</v>
      </c>
      <c r="F278" s="124">
        <v>4300</v>
      </c>
      <c r="G278" s="124">
        <v>3950</v>
      </c>
    </row>
    <row r="279" spans="1:7" ht="15.75">
      <c r="A279" s="11"/>
      <c r="B279" s="60"/>
      <c r="C279" s="149"/>
      <c r="D279" s="149"/>
      <c r="E279" s="149"/>
      <c r="F279" s="124"/>
      <c r="G279" s="124"/>
    </row>
    <row r="280" spans="1:7" ht="47.25">
      <c r="A280" s="86" t="s">
        <v>156</v>
      </c>
      <c r="B280" s="60" t="s">
        <v>21</v>
      </c>
      <c r="C280" s="149">
        <v>34155</v>
      </c>
      <c r="D280" s="149">
        <v>20000</v>
      </c>
      <c r="E280" s="149">
        <v>15200</v>
      </c>
      <c r="F280" s="124">
        <v>12400</v>
      </c>
      <c r="G280" s="124">
        <v>13000</v>
      </c>
    </row>
    <row r="281" spans="1:7" ht="15.75">
      <c r="A281" s="11"/>
      <c r="B281" s="60"/>
      <c r="C281" s="149"/>
      <c r="D281" s="149"/>
      <c r="E281" s="149"/>
      <c r="F281" s="124"/>
      <c r="G281" s="124"/>
    </row>
    <row r="282" spans="1:7" ht="63">
      <c r="A282" s="86" t="s">
        <v>157</v>
      </c>
      <c r="B282" s="60" t="s">
        <v>21</v>
      </c>
      <c r="C282" s="149">
        <v>2906</v>
      </c>
      <c r="D282" s="149">
        <v>200</v>
      </c>
      <c r="E282" s="149">
        <v>200</v>
      </c>
      <c r="F282" s="124">
        <v>200</v>
      </c>
      <c r="G282" s="124">
        <v>200</v>
      </c>
    </row>
    <row r="283" spans="1:7" ht="15.75">
      <c r="A283" s="11"/>
      <c r="B283" s="53"/>
      <c r="C283" s="149"/>
      <c r="D283" s="149"/>
      <c r="E283" s="149"/>
      <c r="F283" s="124"/>
      <c r="G283" s="124"/>
    </row>
    <row r="284" spans="1:7" ht="31.5">
      <c r="A284" s="87" t="s">
        <v>158</v>
      </c>
      <c r="B284" s="60" t="s">
        <v>21</v>
      </c>
      <c r="C284" s="149"/>
      <c r="D284" s="149"/>
      <c r="E284" s="149"/>
      <c r="F284" s="124"/>
      <c r="G284" s="124"/>
    </row>
    <row r="285" spans="1:7" ht="15.75">
      <c r="A285" s="11"/>
      <c r="B285" s="53"/>
      <c r="C285" s="149"/>
      <c r="D285" s="149"/>
      <c r="E285" s="149"/>
      <c r="F285" s="124"/>
      <c r="G285" s="124"/>
    </row>
    <row r="286" spans="1:7" ht="63">
      <c r="A286" s="71" t="s">
        <v>176</v>
      </c>
      <c r="B286" s="48" t="s">
        <v>21</v>
      </c>
      <c r="C286" s="195">
        <f>C288+C290+C292+C294+C296+C298+C300+C302+C304+C306+C308+C310+C312+C314+C316+C318+C320+C322</f>
        <v>576794</v>
      </c>
      <c r="D286" s="196">
        <f>D288+D290+D292+D294+D296+D298+D300+D302+D304+D306+D308+D310+D312+D314+D316+D318+D320+D322+D324</f>
        <v>587013.1769999999</v>
      </c>
      <c r="E286" s="196">
        <f>E288+E290+E292+E294+E296+E298+E300+E302+E304+E306+E308+E310+E312+E314+E316+E318+E320+E322+E324</f>
        <v>595580.985</v>
      </c>
      <c r="F286" s="196">
        <f>F288+F290+F292+F294+F296+F298+F300+F302+F304+F306+F308+F310+F312+F314+F316+F318+F320+F322+F324</f>
        <v>628354</v>
      </c>
      <c r="G286" s="196">
        <f>G288+G290+G292+G294+G296+G298+G300+G302+G304+G306+G308+G310+G312+G314+G316+G318+G320+G322+G324</f>
        <v>673308</v>
      </c>
    </row>
    <row r="287" spans="1:7" ht="33.75" customHeight="1">
      <c r="A287" s="82" t="s">
        <v>77</v>
      </c>
      <c r="B287" s="48"/>
      <c r="C287" s="124"/>
      <c r="D287" s="124"/>
      <c r="E287" s="124"/>
      <c r="F287" s="124"/>
      <c r="G287" s="124"/>
    </row>
    <row r="288" spans="1:7" ht="63">
      <c r="A288" s="86" t="s">
        <v>144</v>
      </c>
      <c r="B288" s="48" t="s">
        <v>21</v>
      </c>
      <c r="C288" s="124">
        <v>60627</v>
      </c>
      <c r="D288" s="129">
        <v>60666</v>
      </c>
      <c r="E288" s="129">
        <v>60672</v>
      </c>
      <c r="F288" s="129">
        <v>60677</v>
      </c>
      <c r="G288" s="129">
        <v>60684</v>
      </c>
    </row>
    <row r="289" spans="1:7" ht="15.75">
      <c r="A289" s="11"/>
      <c r="B289" s="48"/>
      <c r="C289" s="124"/>
      <c r="D289" s="124"/>
      <c r="E289" s="124"/>
      <c r="F289" s="124"/>
      <c r="G289" s="124"/>
    </row>
    <row r="290" spans="1:7" ht="31.5">
      <c r="A290" s="86" t="s">
        <v>162</v>
      </c>
      <c r="B290" s="48" t="s">
        <v>21</v>
      </c>
      <c r="C290" s="124">
        <v>21049</v>
      </c>
      <c r="D290" s="129">
        <v>20965</v>
      </c>
      <c r="E290" s="129">
        <v>20990</v>
      </c>
      <c r="F290" s="129">
        <v>20500</v>
      </c>
      <c r="G290" s="129">
        <v>19800</v>
      </c>
    </row>
    <row r="291" spans="1:7" ht="15.75">
      <c r="A291" s="11"/>
      <c r="B291" s="48"/>
      <c r="C291" s="124"/>
      <c r="D291" s="124"/>
      <c r="E291" s="124"/>
      <c r="F291" s="124"/>
      <c r="G291" s="124"/>
    </row>
    <row r="292" spans="1:7" ht="31.5">
      <c r="A292" s="86" t="s">
        <v>145</v>
      </c>
      <c r="B292" s="48" t="s">
        <v>21</v>
      </c>
      <c r="C292" s="124">
        <v>276413</v>
      </c>
      <c r="D292" s="129">
        <v>285115</v>
      </c>
      <c r="E292" s="129">
        <v>301920</v>
      </c>
      <c r="F292" s="129">
        <v>334200</v>
      </c>
      <c r="G292" s="129">
        <v>368970</v>
      </c>
    </row>
    <row r="293" spans="1:7" ht="15.75">
      <c r="A293" s="114"/>
      <c r="B293" s="48"/>
      <c r="C293" s="124"/>
      <c r="D293" s="124"/>
      <c r="E293" s="124"/>
      <c r="F293" s="124"/>
      <c r="G293" s="124"/>
    </row>
    <row r="294" spans="1:7" ht="62.25" customHeight="1">
      <c r="A294" s="86" t="s">
        <v>160</v>
      </c>
      <c r="B294" s="48" t="s">
        <v>21</v>
      </c>
      <c r="C294" s="124">
        <v>115056</v>
      </c>
      <c r="D294" s="129">
        <v>114803</v>
      </c>
      <c r="E294" s="129">
        <v>114578</v>
      </c>
      <c r="F294" s="129">
        <v>114090</v>
      </c>
      <c r="G294" s="129">
        <v>113454</v>
      </c>
    </row>
    <row r="295" spans="1:7" ht="15.75">
      <c r="A295" s="62"/>
      <c r="B295" s="48"/>
      <c r="C295" s="35"/>
      <c r="D295" s="160"/>
      <c r="E295" s="160"/>
      <c r="F295" s="160"/>
      <c r="G295" s="160">
        <v>4400</v>
      </c>
    </row>
    <row r="296" spans="1:7" ht="94.5">
      <c r="A296" s="87" t="s">
        <v>159</v>
      </c>
      <c r="B296" s="48" t="s">
        <v>21</v>
      </c>
      <c r="C296" s="124">
        <v>8002</v>
      </c>
      <c r="D296" s="129">
        <v>8292</v>
      </c>
      <c r="E296" s="129">
        <v>8577</v>
      </c>
      <c r="F296" s="129">
        <v>8789</v>
      </c>
      <c r="G296" s="129">
        <v>8991</v>
      </c>
    </row>
    <row r="297" spans="1:7" ht="15.75">
      <c r="A297" s="62"/>
      <c r="B297" s="48"/>
      <c r="C297" s="124"/>
      <c r="D297" s="129"/>
      <c r="E297" s="129"/>
      <c r="F297" s="129"/>
      <c r="G297" s="129"/>
    </row>
    <row r="298" spans="1:7" ht="15.75">
      <c r="A298" s="86" t="s">
        <v>146</v>
      </c>
      <c r="B298" s="48" t="s">
        <v>21</v>
      </c>
      <c r="C298" s="124">
        <v>196</v>
      </c>
      <c r="D298" s="129">
        <v>230</v>
      </c>
      <c r="E298" s="129">
        <v>260</v>
      </c>
      <c r="F298" s="129">
        <v>294</v>
      </c>
      <c r="G298" s="129">
        <v>325</v>
      </c>
    </row>
    <row r="299" spans="1:7" ht="15.75">
      <c r="A299" s="11"/>
      <c r="B299" s="48"/>
      <c r="C299" s="124"/>
      <c r="D299" s="124"/>
      <c r="E299" s="124"/>
      <c r="F299" s="124"/>
      <c r="G299" s="124"/>
    </row>
    <row r="300" spans="1:7" ht="63">
      <c r="A300" s="86" t="s">
        <v>147</v>
      </c>
      <c r="B300" s="48" t="s">
        <v>21</v>
      </c>
      <c r="C300" s="124">
        <v>25322</v>
      </c>
      <c r="D300" s="129">
        <v>26673</v>
      </c>
      <c r="E300" s="129">
        <v>27470</v>
      </c>
      <c r="F300" s="129">
        <v>27942</v>
      </c>
      <c r="G300" s="129">
        <v>28150</v>
      </c>
    </row>
    <row r="301" spans="1:7" ht="15.75">
      <c r="A301" s="11"/>
      <c r="B301" s="48"/>
      <c r="C301" s="124"/>
      <c r="D301" s="124"/>
      <c r="E301" s="124"/>
      <c r="F301" s="124"/>
      <c r="G301" s="124"/>
    </row>
    <row r="302" spans="1:7" ht="47.25">
      <c r="A302" s="87" t="s">
        <v>149</v>
      </c>
      <c r="B302" s="48" t="s">
        <v>21</v>
      </c>
      <c r="C302" s="124">
        <v>116</v>
      </c>
      <c r="D302" s="129">
        <v>124</v>
      </c>
      <c r="E302" s="129">
        <v>120</v>
      </c>
      <c r="F302" s="129">
        <v>118</v>
      </c>
      <c r="G302" s="129">
        <v>110</v>
      </c>
    </row>
    <row r="303" spans="1:7" ht="15.75">
      <c r="A303" s="11"/>
      <c r="B303" s="48"/>
      <c r="C303" s="124"/>
      <c r="D303" s="124"/>
      <c r="E303" s="124"/>
      <c r="F303" s="124"/>
      <c r="G303" s="124"/>
    </row>
    <row r="304" spans="1:7" ht="31.5">
      <c r="A304" s="86" t="s">
        <v>148</v>
      </c>
      <c r="B304" s="48" t="s">
        <v>21</v>
      </c>
      <c r="C304" s="124">
        <v>0</v>
      </c>
      <c r="D304" s="129">
        <v>0</v>
      </c>
      <c r="E304" s="129">
        <v>0</v>
      </c>
      <c r="F304" s="129">
        <v>0</v>
      </c>
      <c r="G304" s="129">
        <v>0</v>
      </c>
    </row>
    <row r="305" spans="1:7" ht="15.75">
      <c r="A305" s="11"/>
      <c r="B305" s="48"/>
      <c r="C305" s="124"/>
      <c r="D305" s="124"/>
      <c r="E305" s="124"/>
      <c r="F305" s="124"/>
      <c r="G305" s="124"/>
    </row>
    <row r="306" spans="1:7" ht="31.5">
      <c r="A306" s="86" t="s">
        <v>150</v>
      </c>
      <c r="B306" s="48" t="s">
        <v>21</v>
      </c>
      <c r="C306" s="124">
        <v>2886</v>
      </c>
      <c r="D306" s="129">
        <v>2945</v>
      </c>
      <c r="E306" s="129">
        <v>3111</v>
      </c>
      <c r="F306" s="129">
        <v>3282</v>
      </c>
      <c r="G306" s="129">
        <v>3480</v>
      </c>
    </row>
    <row r="307" spans="1:7" ht="15.75">
      <c r="A307" s="11"/>
      <c r="B307" s="48"/>
      <c r="C307" s="124"/>
      <c r="D307" s="124"/>
      <c r="E307" s="124"/>
      <c r="F307" s="124"/>
      <c r="G307" s="124"/>
    </row>
    <row r="308" spans="1:7" ht="34.5" customHeight="1">
      <c r="A308" s="87" t="s">
        <v>151</v>
      </c>
      <c r="B308" s="48" t="s">
        <v>21</v>
      </c>
      <c r="C308" s="124">
        <v>353</v>
      </c>
      <c r="D308" s="129">
        <v>422</v>
      </c>
      <c r="E308" s="129">
        <v>463</v>
      </c>
      <c r="F308" s="129">
        <v>506</v>
      </c>
      <c r="G308" s="129">
        <v>550</v>
      </c>
    </row>
    <row r="309" spans="1:7" ht="15.75">
      <c r="A309" s="11"/>
      <c r="B309" s="48"/>
      <c r="C309" s="124"/>
      <c r="D309" s="124"/>
      <c r="E309" s="124"/>
      <c r="F309" s="124"/>
      <c r="G309" s="124"/>
    </row>
    <row r="310" spans="1:7" ht="47.25">
      <c r="A310" s="86" t="s">
        <v>152</v>
      </c>
      <c r="B310" s="48" t="s">
        <v>21</v>
      </c>
      <c r="C310" s="124">
        <v>1786</v>
      </c>
      <c r="D310" s="129">
        <f>D150*0.4/100</f>
        <v>1640.192</v>
      </c>
      <c r="E310" s="129">
        <v>1608</v>
      </c>
      <c r="F310" s="129">
        <v>1600</v>
      </c>
      <c r="G310" s="129">
        <v>1500</v>
      </c>
    </row>
    <row r="311" spans="1:7" ht="15.75">
      <c r="A311" s="11"/>
      <c r="B311" s="48"/>
      <c r="C311" s="124"/>
      <c r="D311" s="124"/>
      <c r="E311" s="124"/>
      <c r="F311" s="124"/>
      <c r="G311" s="124"/>
    </row>
    <row r="312" spans="1:7" ht="51.75" customHeight="1">
      <c r="A312" s="87" t="s">
        <v>161</v>
      </c>
      <c r="B312" s="48" t="s">
        <v>21</v>
      </c>
      <c r="C312" s="124">
        <v>636</v>
      </c>
      <c r="D312" s="129">
        <v>683</v>
      </c>
      <c r="E312" s="129">
        <v>700</v>
      </c>
      <c r="F312" s="129">
        <v>742</v>
      </c>
      <c r="G312" s="129">
        <v>773</v>
      </c>
    </row>
    <row r="313" spans="1:7" ht="15.75">
      <c r="A313" s="11"/>
      <c r="B313" s="48"/>
      <c r="C313" s="124"/>
      <c r="D313" s="124"/>
      <c r="E313" s="124"/>
      <c r="F313" s="124"/>
      <c r="G313" s="124"/>
    </row>
    <row r="314" spans="1:7" ht="69.75" customHeight="1">
      <c r="A314" s="86" t="s">
        <v>153</v>
      </c>
      <c r="B314" s="48" t="s">
        <v>21</v>
      </c>
      <c r="C314" s="124">
        <v>15</v>
      </c>
      <c r="D314" s="129">
        <f>D154*0.5/100</f>
        <v>15.985</v>
      </c>
      <c r="E314" s="129">
        <f>E154*0.5/100</f>
        <v>15.985</v>
      </c>
      <c r="F314" s="129">
        <v>15</v>
      </c>
      <c r="G314" s="129">
        <v>14</v>
      </c>
    </row>
    <row r="315" spans="1:7" ht="15.75">
      <c r="A315" s="11"/>
      <c r="B315" s="48"/>
      <c r="C315" s="124"/>
      <c r="D315" s="124"/>
      <c r="E315" s="124"/>
      <c r="F315" s="124"/>
      <c r="G315" s="124"/>
    </row>
    <row r="316" spans="1:7" ht="63">
      <c r="A316" s="87" t="s">
        <v>154</v>
      </c>
      <c r="B316" s="60" t="s">
        <v>21</v>
      </c>
      <c r="C316" s="124">
        <v>11963</v>
      </c>
      <c r="D316" s="129">
        <v>12273</v>
      </c>
      <c r="E316" s="129">
        <v>12821</v>
      </c>
      <c r="F316" s="129">
        <v>13200</v>
      </c>
      <c r="G316" s="129">
        <v>13700</v>
      </c>
    </row>
    <row r="317" spans="1:7" ht="15.75">
      <c r="A317" s="11"/>
      <c r="B317" s="60"/>
      <c r="C317" s="149"/>
      <c r="D317" s="149"/>
      <c r="E317" s="149"/>
      <c r="F317" s="124"/>
      <c r="G317" s="124"/>
    </row>
    <row r="318" spans="1:7" ht="15.75">
      <c r="A318" s="86" t="s">
        <v>155</v>
      </c>
      <c r="B318" s="60" t="s">
        <v>21</v>
      </c>
      <c r="C318" s="149">
        <v>17217</v>
      </c>
      <c r="D318" s="161">
        <v>16942</v>
      </c>
      <c r="E318" s="161">
        <v>16900</v>
      </c>
      <c r="F318" s="161">
        <v>16876</v>
      </c>
      <c r="G318" s="161">
        <v>16852</v>
      </c>
    </row>
    <row r="319" spans="1:7" ht="15.75">
      <c r="A319" s="11"/>
      <c r="B319" s="60"/>
      <c r="C319" s="149"/>
      <c r="D319" s="149"/>
      <c r="E319" s="149"/>
      <c r="F319" s="124"/>
      <c r="G319" s="124"/>
    </row>
    <row r="320" spans="1:7" ht="47.25">
      <c r="A320" s="86" t="s">
        <v>156</v>
      </c>
      <c r="B320" s="60" t="s">
        <v>21</v>
      </c>
      <c r="C320" s="149">
        <v>24242</v>
      </c>
      <c r="D320" s="161">
        <v>24184</v>
      </c>
      <c r="E320" s="161">
        <v>24200</v>
      </c>
      <c r="F320" s="161">
        <v>24350</v>
      </c>
      <c r="G320" s="161">
        <v>24480</v>
      </c>
    </row>
    <row r="321" spans="1:7" ht="15.75">
      <c r="A321" s="11"/>
      <c r="B321" s="60"/>
      <c r="C321" s="149"/>
      <c r="D321" s="149"/>
      <c r="E321" s="149"/>
      <c r="F321" s="124"/>
      <c r="G321" s="124"/>
    </row>
    <row r="322" spans="1:7" ht="63">
      <c r="A322" s="86" t="s">
        <v>157</v>
      </c>
      <c r="B322" s="60" t="s">
        <v>21</v>
      </c>
      <c r="C322" s="149">
        <v>10915</v>
      </c>
      <c r="D322" s="161">
        <v>11040</v>
      </c>
      <c r="E322" s="161">
        <v>1175</v>
      </c>
      <c r="F322" s="161">
        <v>1173</v>
      </c>
      <c r="G322" s="161">
        <v>11475</v>
      </c>
    </row>
    <row r="323" spans="1:7" ht="15.75">
      <c r="A323" s="11"/>
      <c r="B323" s="53"/>
      <c r="C323" s="149"/>
      <c r="D323" s="149"/>
      <c r="E323" s="149"/>
      <c r="F323" s="124"/>
      <c r="G323" s="124"/>
    </row>
    <row r="324" spans="1:7" ht="31.5">
      <c r="A324" s="87" t="s">
        <v>158</v>
      </c>
      <c r="B324" s="60" t="s">
        <v>21</v>
      </c>
      <c r="C324" s="149"/>
      <c r="D324" s="149"/>
      <c r="E324" s="149"/>
      <c r="F324" s="124"/>
      <c r="G324" s="124"/>
    </row>
    <row r="325" spans="1:7" ht="15.75">
      <c r="A325" s="11"/>
      <c r="B325" s="53"/>
      <c r="C325" s="149"/>
      <c r="D325" s="149"/>
      <c r="E325" s="149"/>
      <c r="F325" s="124"/>
      <c r="G325" s="124"/>
    </row>
    <row r="326" spans="1:7" ht="21.75" customHeight="1">
      <c r="A326" s="199" t="s">
        <v>23</v>
      </c>
      <c r="B326" s="199"/>
      <c r="C326" s="199"/>
      <c r="D326" s="199"/>
      <c r="E326" s="199"/>
      <c r="F326" s="199"/>
      <c r="G326" s="199"/>
    </row>
    <row r="327" spans="1:7" ht="63">
      <c r="A327" s="11" t="s">
        <v>68</v>
      </c>
      <c r="B327" s="48" t="s">
        <v>21</v>
      </c>
      <c r="C327" s="115"/>
      <c r="D327" s="115"/>
      <c r="E327" s="115"/>
      <c r="F327" s="11"/>
      <c r="G327" s="11"/>
    </row>
    <row r="328" spans="1:7" ht="63">
      <c r="A328" s="116" t="s">
        <v>104</v>
      </c>
      <c r="B328" s="48" t="s">
        <v>21</v>
      </c>
      <c r="C328" s="115"/>
      <c r="D328" s="115"/>
      <c r="E328" s="115"/>
      <c r="F328" s="11"/>
      <c r="G328" s="11"/>
    </row>
    <row r="329" spans="1:7" ht="15.75">
      <c r="A329" s="83" t="s">
        <v>16</v>
      </c>
      <c r="B329" s="48" t="s">
        <v>130</v>
      </c>
      <c r="C329" s="49"/>
      <c r="D329" s="49"/>
      <c r="E329" s="49"/>
      <c r="F329" s="11"/>
      <c r="G329" s="11"/>
    </row>
    <row r="330" spans="1:7" ht="15.75">
      <c r="A330" s="83" t="s">
        <v>17</v>
      </c>
      <c r="B330" s="48" t="s">
        <v>20</v>
      </c>
      <c r="C330" s="49"/>
      <c r="D330" s="49"/>
      <c r="E330" s="49"/>
      <c r="F330" s="11"/>
      <c r="G330" s="11"/>
    </row>
    <row r="331" spans="1:7" ht="20.25" customHeight="1">
      <c r="A331" s="83" t="s">
        <v>18</v>
      </c>
      <c r="B331" s="48" t="s">
        <v>131</v>
      </c>
      <c r="C331" s="61">
        <v>4984.8</v>
      </c>
      <c r="D331" s="149">
        <v>3990</v>
      </c>
      <c r="E331" s="149">
        <v>3200</v>
      </c>
      <c r="F331" s="124">
        <v>2880</v>
      </c>
      <c r="G331" s="124">
        <v>2600</v>
      </c>
    </row>
    <row r="332" spans="1:7" ht="31.5">
      <c r="A332" s="54" t="s">
        <v>19</v>
      </c>
      <c r="B332" s="117" t="s">
        <v>97</v>
      </c>
      <c r="C332" s="61">
        <v>20932.6</v>
      </c>
      <c r="D332" s="149">
        <v>16750</v>
      </c>
      <c r="E332" s="149">
        <v>13400</v>
      </c>
      <c r="F332" s="124">
        <v>12100</v>
      </c>
      <c r="G332" s="124">
        <v>10900</v>
      </c>
    </row>
    <row r="333" spans="1:7" ht="15.75">
      <c r="A333" s="199" t="s">
        <v>24</v>
      </c>
      <c r="B333" s="199"/>
      <c r="C333" s="199"/>
      <c r="D333" s="199"/>
      <c r="E333" s="199"/>
      <c r="F333" s="199"/>
      <c r="G333" s="199"/>
    </row>
    <row r="334" spans="1:7" ht="15.75">
      <c r="A334" s="199"/>
      <c r="B334" s="199"/>
      <c r="C334" s="199"/>
      <c r="D334" s="199"/>
      <c r="E334" s="199"/>
      <c r="F334" s="199"/>
      <c r="G334" s="199"/>
    </row>
    <row r="335" spans="1:7" ht="36" customHeight="1">
      <c r="A335" s="11" t="s">
        <v>69</v>
      </c>
      <c r="B335" s="48" t="s">
        <v>21</v>
      </c>
      <c r="C335" s="127">
        <v>87675</v>
      </c>
      <c r="D335" s="127">
        <v>90559</v>
      </c>
      <c r="E335" s="127">
        <v>94181</v>
      </c>
      <c r="F335" s="127">
        <v>97760</v>
      </c>
      <c r="G335" s="127">
        <v>101377</v>
      </c>
    </row>
    <row r="336" spans="1:7" ht="29.25" customHeight="1">
      <c r="A336" s="199" t="s">
        <v>25</v>
      </c>
      <c r="B336" s="199"/>
      <c r="C336" s="199"/>
      <c r="D336" s="199"/>
      <c r="E336" s="199"/>
      <c r="F336" s="199"/>
      <c r="G336" s="199"/>
    </row>
    <row r="337" spans="1:7" ht="80.25" customHeight="1">
      <c r="A337" s="11" t="s">
        <v>69</v>
      </c>
      <c r="B337" s="48" t="s">
        <v>21</v>
      </c>
      <c r="C337" s="11"/>
      <c r="D337" s="11"/>
      <c r="E337" s="11"/>
      <c r="F337" s="11"/>
      <c r="G337" s="11"/>
    </row>
    <row r="338" spans="1:7" ht="20.25" customHeight="1">
      <c r="A338" s="200"/>
      <c r="B338" s="201"/>
      <c r="C338" s="201"/>
      <c r="D338" s="201"/>
      <c r="E338" s="201"/>
      <c r="F338" s="201"/>
      <c r="G338" s="202"/>
    </row>
    <row r="339" spans="1:7" ht="20.25" customHeight="1">
      <c r="A339" s="231" t="s">
        <v>205</v>
      </c>
      <c r="B339" s="231"/>
      <c r="C339" s="231"/>
      <c r="D339" s="231"/>
      <c r="E339" s="231"/>
      <c r="F339" s="231"/>
      <c r="G339" s="231"/>
    </row>
    <row r="340" spans="1:7" ht="20.25" customHeight="1">
      <c r="A340" s="71" t="s">
        <v>206</v>
      </c>
      <c r="B340" s="175" t="s">
        <v>21</v>
      </c>
      <c r="C340" s="124">
        <f>C342+C344+C346+C348+C350+C352+C354+C356+C358+C360+C362+C364+C366+C368+C372+C374+C376+C378</f>
        <v>861533</v>
      </c>
      <c r="D340" s="124">
        <f>D342+D344+D346+D348+D350+D352+D354+D356+D358+D360+D362+D364+D366+D368+D370+D372+D374+D376+D378</f>
        <v>672685</v>
      </c>
      <c r="E340" s="124">
        <f>E342+E344+E346+E348+E350+E352+E354+E356+E358+E360+E362+E364+E366+E368+E370+E372+E374+E376+E378</f>
        <v>758487</v>
      </c>
      <c r="F340" s="124">
        <f>F342+F344+F346+F348+F350+F352+F354+F356+F358+F360+F362+F364+F366+F368+F370+F372+F374+F376+F378</f>
        <v>751768.5</v>
      </c>
      <c r="G340" s="124">
        <f>G342+G344+G346+G348+G350+G352+G354+G356+G358+G360+G362+G364+G366+G368+G370+G372+G374+G376+G378</f>
        <v>787476.5</v>
      </c>
    </row>
    <row r="341" spans="1:7" ht="20.25" customHeight="1">
      <c r="A341" s="176" t="s">
        <v>77</v>
      </c>
      <c r="B341" s="175"/>
      <c r="C341" s="124"/>
      <c r="D341" s="124"/>
      <c r="E341" s="124"/>
      <c r="F341" s="124"/>
      <c r="G341" s="124"/>
    </row>
    <row r="342" spans="1:7" ht="48" customHeight="1">
      <c r="A342" s="177" t="s">
        <v>144</v>
      </c>
      <c r="B342" s="175" t="s">
        <v>21</v>
      </c>
      <c r="C342" s="124">
        <v>-91917</v>
      </c>
      <c r="D342" s="124">
        <f>D384-D425</f>
        <v>-90000</v>
      </c>
      <c r="E342" s="124">
        <f>E384-E425</f>
        <v>-80000</v>
      </c>
      <c r="F342" s="124">
        <f>F384-F425</f>
        <v>-75000</v>
      </c>
      <c r="G342" s="124">
        <f>G384-G425</f>
        <v>-75000</v>
      </c>
    </row>
    <row r="343" spans="1:7" ht="20.25" customHeight="1">
      <c r="A343" s="178"/>
      <c r="B343" s="175"/>
      <c r="C343" s="124"/>
      <c r="D343" s="124"/>
      <c r="E343" s="124"/>
      <c r="F343" s="124"/>
      <c r="G343" s="124"/>
    </row>
    <row r="344" spans="1:7" ht="29.25" customHeight="1">
      <c r="A344" s="177" t="s">
        <v>162</v>
      </c>
      <c r="B344" s="175" t="s">
        <v>21</v>
      </c>
      <c r="C344" s="124">
        <v>22707</v>
      </c>
      <c r="D344" s="124">
        <f>D386-D427</f>
        <v>23962</v>
      </c>
      <c r="E344" s="124">
        <f>E386-E427</f>
        <v>24963</v>
      </c>
      <c r="F344" s="124">
        <f>F386-F427</f>
        <v>26465</v>
      </c>
      <c r="G344" s="124">
        <f>G386-G427</f>
        <v>27967</v>
      </c>
    </row>
    <row r="345" spans="1:7" ht="20.25" customHeight="1">
      <c r="A345" s="178"/>
      <c r="B345" s="175"/>
      <c r="C345" s="124"/>
      <c r="D345" s="124"/>
      <c r="E345" s="124"/>
      <c r="F345" s="124"/>
      <c r="G345" s="124"/>
    </row>
    <row r="346" spans="1:7" ht="33" customHeight="1">
      <c r="A346" s="177" t="s">
        <v>145</v>
      </c>
      <c r="B346" s="175" t="s">
        <v>21</v>
      </c>
      <c r="C346" s="124">
        <v>412057</v>
      </c>
      <c r="D346" s="124">
        <f>D388-D429</f>
        <v>252035</v>
      </c>
      <c r="E346" s="124">
        <f>E388-E429</f>
        <v>315815</v>
      </c>
      <c r="F346" s="124">
        <f>F388-F429</f>
        <v>294540</v>
      </c>
      <c r="G346" s="124">
        <f>G388-G429</f>
        <v>311000</v>
      </c>
    </row>
    <row r="347" spans="1:7" ht="20.25" customHeight="1">
      <c r="A347" s="178"/>
      <c r="B347" s="175"/>
      <c r="C347" s="124"/>
      <c r="D347" s="124"/>
      <c r="E347" s="124"/>
      <c r="F347" s="124"/>
      <c r="G347" s="124"/>
    </row>
    <row r="348" spans="1:7" ht="64.5" customHeight="1">
      <c r="A348" s="177" t="s">
        <v>160</v>
      </c>
      <c r="B348" s="175" t="s">
        <v>21</v>
      </c>
      <c r="C348" s="124">
        <v>-5</v>
      </c>
      <c r="D348" s="124">
        <f>D390-D431</f>
        <v>0</v>
      </c>
      <c r="E348" s="124">
        <f>E390-E431</f>
        <v>0</v>
      </c>
      <c r="F348" s="124">
        <f>F390-F431</f>
        <v>0</v>
      </c>
      <c r="G348" s="124">
        <f>G390-G431</f>
        <v>0</v>
      </c>
    </row>
    <row r="349" spans="1:7" ht="20.25" customHeight="1">
      <c r="A349" s="178"/>
      <c r="B349" s="175"/>
      <c r="C349" s="124"/>
      <c r="D349" s="124"/>
      <c r="E349" s="124"/>
      <c r="F349" s="124"/>
      <c r="G349" s="124"/>
    </row>
    <row r="350" spans="1:7" ht="79.5" customHeight="1">
      <c r="A350" s="179" t="s">
        <v>159</v>
      </c>
      <c r="B350" s="175" t="s">
        <v>21</v>
      </c>
      <c r="C350" s="124">
        <v>5836</v>
      </c>
      <c r="D350" s="124">
        <f>D392-D433</f>
        <v>7150</v>
      </c>
      <c r="E350" s="124">
        <f>E392-E433</f>
        <v>6115</v>
      </c>
      <c r="F350" s="124">
        <f>F392-F433</f>
        <v>5880</v>
      </c>
      <c r="G350" s="124">
        <f>G392-G433</f>
        <v>5700</v>
      </c>
    </row>
    <row r="351" spans="1:7" ht="20.25" customHeight="1">
      <c r="A351" s="178"/>
      <c r="B351" s="175"/>
      <c r="C351" s="124"/>
      <c r="D351" s="124"/>
      <c r="E351" s="124"/>
      <c r="F351" s="124"/>
      <c r="G351" s="124"/>
    </row>
    <row r="352" spans="1:7" ht="20.25" customHeight="1">
      <c r="A352" s="177" t="s">
        <v>146</v>
      </c>
      <c r="B352" s="175" t="s">
        <v>21</v>
      </c>
      <c r="C352" s="124">
        <v>60725</v>
      </c>
      <c r="D352" s="124">
        <f>D394-D435</f>
        <v>63000</v>
      </c>
      <c r="E352" s="124">
        <f>E394-E435</f>
        <v>65000</v>
      </c>
      <c r="F352" s="124">
        <f>F394-F435</f>
        <v>67400</v>
      </c>
      <c r="G352" s="124">
        <f>G394-G435</f>
        <v>71900</v>
      </c>
    </row>
    <row r="353" spans="1:7" ht="20.25" customHeight="1">
      <c r="A353" s="178"/>
      <c r="B353" s="175"/>
      <c r="C353" s="124"/>
      <c r="D353" s="124"/>
      <c r="E353" s="124"/>
      <c r="F353" s="124"/>
      <c r="G353" s="124"/>
    </row>
    <row r="354" spans="1:7" ht="68.25" customHeight="1">
      <c r="A354" s="177" t="s">
        <v>147</v>
      </c>
      <c r="B354" s="175" t="s">
        <v>21</v>
      </c>
      <c r="C354" s="124">
        <v>107052</v>
      </c>
      <c r="D354" s="124">
        <f>D396-D437</f>
        <v>111175</v>
      </c>
      <c r="E354" s="124">
        <f>E396-E437</f>
        <v>118030</v>
      </c>
      <c r="F354" s="124">
        <f>F396-F437</f>
        <v>121770</v>
      </c>
      <c r="G354" s="124">
        <f>G396-G437</f>
        <v>123900</v>
      </c>
    </row>
    <row r="355" spans="1:7" ht="20.25" customHeight="1">
      <c r="A355" s="178"/>
      <c r="B355" s="175"/>
      <c r="C355" s="124"/>
      <c r="D355" s="124"/>
      <c r="E355" s="124"/>
      <c r="F355" s="124"/>
      <c r="G355" s="124"/>
    </row>
    <row r="356" spans="1:7" ht="45.75" customHeight="1">
      <c r="A356" s="179" t="s">
        <v>149</v>
      </c>
      <c r="B356" s="175" t="s">
        <v>21</v>
      </c>
      <c r="C356" s="124">
        <v>21898</v>
      </c>
      <c r="D356" s="124">
        <f>D398-D439</f>
        <v>17800</v>
      </c>
      <c r="E356" s="124">
        <f>E398-E439</f>
        <v>19120</v>
      </c>
      <c r="F356" s="124">
        <f>F398-F439</f>
        <v>19250</v>
      </c>
      <c r="G356" s="124">
        <f>G398-G439</f>
        <v>19500</v>
      </c>
    </row>
    <row r="357" spans="1:7" ht="20.25" customHeight="1">
      <c r="A357" s="178"/>
      <c r="B357" s="175"/>
      <c r="C357" s="124"/>
      <c r="D357" s="124"/>
      <c r="E357" s="124"/>
      <c r="F357" s="124"/>
      <c r="G357" s="124"/>
    </row>
    <row r="358" spans="1:7" ht="39.75" customHeight="1">
      <c r="A358" s="177" t="s">
        <v>148</v>
      </c>
      <c r="B358" s="175" t="s">
        <v>21</v>
      </c>
      <c r="C358" s="124">
        <v>390</v>
      </c>
      <c r="D358" s="124">
        <f>D400-D441</f>
        <v>550</v>
      </c>
      <c r="E358" s="124">
        <f>E400-E441</f>
        <v>690</v>
      </c>
      <c r="F358" s="124">
        <f>F400-F441</f>
        <v>820</v>
      </c>
      <c r="G358" s="124">
        <f>G400-G441</f>
        <v>970</v>
      </c>
    </row>
    <row r="359" spans="1:7" ht="20.25" customHeight="1">
      <c r="A359" s="178"/>
      <c r="B359" s="175"/>
      <c r="C359" s="124"/>
      <c r="D359" s="124"/>
      <c r="E359" s="124"/>
      <c r="F359" s="124"/>
      <c r="G359" s="124"/>
    </row>
    <row r="360" spans="1:7" ht="30.75" customHeight="1">
      <c r="A360" s="177" t="s">
        <v>150</v>
      </c>
      <c r="B360" s="175" t="s">
        <v>21</v>
      </c>
      <c r="C360" s="124">
        <v>512</v>
      </c>
      <c r="D360" s="124">
        <f>D402-D443</f>
        <v>530</v>
      </c>
      <c r="E360" s="124">
        <f>E402-E443</f>
        <v>580</v>
      </c>
      <c r="F360" s="124">
        <f>F402-F443</f>
        <v>597</v>
      </c>
      <c r="G360" s="124">
        <f>G402-G443</f>
        <v>630</v>
      </c>
    </row>
    <row r="361" spans="1:7" ht="20.25" customHeight="1">
      <c r="A361" s="178"/>
      <c r="B361" s="175"/>
      <c r="C361" s="124"/>
      <c r="D361" s="124"/>
      <c r="E361" s="124"/>
      <c r="F361" s="124"/>
      <c r="G361" s="124"/>
    </row>
    <row r="362" spans="1:7" ht="30.75" customHeight="1">
      <c r="A362" s="179" t="s">
        <v>151</v>
      </c>
      <c r="B362" s="175" t="s">
        <v>21</v>
      </c>
      <c r="C362" s="124">
        <v>283713</v>
      </c>
      <c r="D362" s="124">
        <f>D404-D445</f>
        <v>250000</v>
      </c>
      <c r="E362" s="124">
        <f>E404-E445</f>
        <v>250500</v>
      </c>
      <c r="F362" s="124">
        <f>F404-F445</f>
        <v>250800</v>
      </c>
      <c r="G362" s="124">
        <f>G404-G445</f>
        <v>260000</v>
      </c>
    </row>
    <row r="363" spans="1:7" ht="20.25" customHeight="1">
      <c r="A363" s="178"/>
      <c r="B363" s="175"/>
      <c r="C363" s="124"/>
      <c r="D363" s="124"/>
      <c r="E363" s="124"/>
      <c r="F363" s="124"/>
      <c r="G363" s="124"/>
    </row>
    <row r="364" spans="1:7" ht="46.5" customHeight="1">
      <c r="A364" s="177" t="s">
        <v>152</v>
      </c>
      <c r="B364" s="175" t="s">
        <v>21</v>
      </c>
      <c r="C364" s="124">
        <v>16185</v>
      </c>
      <c r="D364" s="124">
        <f>D406-D447</f>
        <v>16149</v>
      </c>
      <c r="E364" s="124">
        <f>E406-E447</f>
        <v>16199</v>
      </c>
      <c r="F364" s="124">
        <f>F406-F447</f>
        <v>16499.5</v>
      </c>
      <c r="G364" s="124">
        <f>G406-G447</f>
        <v>16749.5</v>
      </c>
    </row>
    <row r="365" spans="1:7" ht="20.25" customHeight="1">
      <c r="A365" s="178"/>
      <c r="B365" s="175"/>
      <c r="C365" s="124"/>
      <c r="D365" s="124"/>
      <c r="E365" s="124"/>
      <c r="F365" s="124"/>
      <c r="G365" s="124"/>
    </row>
    <row r="366" spans="1:7" ht="51" customHeight="1">
      <c r="A366" s="179" t="s">
        <v>161</v>
      </c>
      <c r="B366" s="175" t="s">
        <v>21</v>
      </c>
      <c r="C366" s="124">
        <v>3678</v>
      </c>
      <c r="D366" s="124">
        <f>D408-D449</f>
        <v>3970</v>
      </c>
      <c r="E366" s="124">
        <f>E408-E449</f>
        <v>4220</v>
      </c>
      <c r="F366" s="124">
        <f>F408-F449</f>
        <v>4550</v>
      </c>
      <c r="G366" s="124">
        <f>G408-G449</f>
        <v>4970</v>
      </c>
    </row>
    <row r="367" spans="1:7" ht="20.25" customHeight="1">
      <c r="A367" s="178"/>
      <c r="B367" s="175"/>
      <c r="C367" s="124"/>
      <c r="D367" s="124"/>
      <c r="E367" s="124"/>
      <c r="F367" s="124"/>
      <c r="G367" s="124"/>
    </row>
    <row r="368" spans="1:7" ht="63.75" customHeight="1">
      <c r="A368" s="177" t="s">
        <v>153</v>
      </c>
      <c r="B368" s="175" t="s">
        <v>21</v>
      </c>
      <c r="C368" s="124">
        <v>11046</v>
      </c>
      <c r="D368" s="124">
        <f>D410-D451</f>
        <v>11964</v>
      </c>
      <c r="E368" s="124">
        <f>E410-E451</f>
        <v>12595</v>
      </c>
      <c r="F368" s="124">
        <f>F410-F451</f>
        <v>13347</v>
      </c>
      <c r="G368" s="124">
        <f>G410-G451</f>
        <v>14150</v>
      </c>
    </row>
    <row r="369" spans="1:7" ht="20.25" customHeight="1">
      <c r="A369" s="178"/>
      <c r="B369" s="175"/>
      <c r="C369" s="124"/>
      <c r="D369" s="124"/>
      <c r="E369" s="124"/>
      <c r="F369" s="124"/>
      <c r="G369" s="124"/>
    </row>
    <row r="370" spans="1:7" ht="68.25" customHeight="1">
      <c r="A370" s="179" t="s">
        <v>154</v>
      </c>
      <c r="B370" s="180" t="s">
        <v>21</v>
      </c>
      <c r="C370" s="124"/>
      <c r="D370" s="124">
        <f>D412-D453</f>
        <v>0</v>
      </c>
      <c r="E370" s="124">
        <f>E412-E453</f>
        <v>0</v>
      </c>
      <c r="F370" s="124">
        <f>F412-F453</f>
        <v>0</v>
      </c>
      <c r="G370" s="124">
        <f>G412-G453</f>
        <v>0</v>
      </c>
    </row>
    <row r="371" spans="1:7" ht="20.25" customHeight="1">
      <c r="A371" s="178"/>
      <c r="B371" s="180"/>
      <c r="C371" s="149"/>
      <c r="D371" s="149"/>
      <c r="E371" s="149"/>
      <c r="F371" s="124"/>
      <c r="G371" s="124"/>
    </row>
    <row r="372" spans="1:7" ht="24" customHeight="1">
      <c r="A372" s="177" t="s">
        <v>155</v>
      </c>
      <c r="B372" s="180" t="s">
        <v>21</v>
      </c>
      <c r="C372" s="149">
        <v>5035</v>
      </c>
      <c r="D372" s="150">
        <f>D414-D455</f>
        <v>1700</v>
      </c>
      <c r="E372" s="150">
        <f>E414-E455</f>
        <v>1750</v>
      </c>
      <c r="F372" s="150">
        <f>F414-F455</f>
        <v>1800</v>
      </c>
      <c r="G372" s="150">
        <f>G414-G455</f>
        <v>1850</v>
      </c>
    </row>
    <row r="373" spans="1:7" ht="20.25" customHeight="1">
      <c r="A373" s="178"/>
      <c r="B373" s="180"/>
      <c r="C373" s="149"/>
      <c r="D373" s="149"/>
      <c r="E373" s="149"/>
      <c r="F373" s="124"/>
      <c r="G373" s="124"/>
    </row>
    <row r="374" spans="1:7" ht="57" customHeight="1">
      <c r="A374" s="177" t="s">
        <v>156</v>
      </c>
      <c r="B374" s="180" t="s">
        <v>21</v>
      </c>
      <c r="C374" s="149">
        <v>3317</v>
      </c>
      <c r="D374" s="150">
        <f>D416-D457</f>
        <v>2500</v>
      </c>
      <c r="E374" s="150">
        <f>E416-E457</f>
        <v>2650</v>
      </c>
      <c r="F374" s="150">
        <f>F416-F457</f>
        <v>2730</v>
      </c>
      <c r="G374" s="150">
        <f>G416-G457</f>
        <v>2800</v>
      </c>
    </row>
    <row r="375" spans="1:7" ht="20.25" customHeight="1">
      <c r="A375" s="178"/>
      <c r="B375" s="180"/>
      <c r="C375" s="149"/>
      <c r="D375" s="149"/>
      <c r="E375" s="149"/>
      <c r="F375" s="124"/>
      <c r="G375" s="124"/>
    </row>
    <row r="376" spans="1:7" ht="71.25" customHeight="1">
      <c r="A376" s="177" t="s">
        <v>157</v>
      </c>
      <c r="B376" s="180" t="s">
        <v>21</v>
      </c>
      <c r="C376" s="149">
        <v>17</v>
      </c>
      <c r="D376" s="150">
        <f>D418-D459</f>
        <v>0</v>
      </c>
      <c r="E376" s="150">
        <f>E418-E459</f>
        <v>0</v>
      </c>
      <c r="F376" s="150">
        <f>F418-F459</f>
        <v>0</v>
      </c>
      <c r="G376" s="150">
        <f>G418-G459</f>
        <v>0</v>
      </c>
    </row>
    <row r="377" spans="1:7" ht="20.25" customHeight="1">
      <c r="A377" s="178"/>
      <c r="B377" s="181"/>
      <c r="C377" s="149"/>
      <c r="D377" s="149"/>
      <c r="E377" s="149"/>
      <c r="F377" s="124"/>
      <c r="G377" s="124"/>
    </row>
    <row r="378" spans="1:7" ht="35.25" customHeight="1">
      <c r="A378" s="179" t="s">
        <v>158</v>
      </c>
      <c r="B378" s="180" t="s">
        <v>21</v>
      </c>
      <c r="C378" s="149">
        <v>-713</v>
      </c>
      <c r="D378" s="150">
        <f>D420-D461</f>
        <v>200</v>
      </c>
      <c r="E378" s="150">
        <f>E420-E461</f>
        <v>260</v>
      </c>
      <c r="F378" s="150">
        <f>F420-F461</f>
        <v>320</v>
      </c>
      <c r="G378" s="150">
        <f>G420-G461</f>
        <v>390</v>
      </c>
    </row>
    <row r="379" spans="1:7" ht="20.25" customHeight="1">
      <c r="A379" s="178"/>
      <c r="B379" s="181"/>
      <c r="C379" s="149"/>
      <c r="D379" s="149"/>
      <c r="E379" s="149"/>
      <c r="F379" s="124"/>
      <c r="G379" s="124"/>
    </row>
    <row r="380" spans="1:7" ht="20.25" customHeight="1">
      <c r="A380" s="182" t="s">
        <v>207</v>
      </c>
      <c r="B380" s="183"/>
      <c r="C380" s="124"/>
      <c r="D380" s="124"/>
      <c r="E380" s="124"/>
      <c r="F380" s="124"/>
      <c r="G380" s="124"/>
    </row>
    <row r="381" spans="1:7" ht="20.25" customHeight="1">
      <c r="A381" s="178"/>
      <c r="B381" s="183"/>
      <c r="C381" s="124"/>
      <c r="D381" s="124"/>
      <c r="E381" s="124"/>
      <c r="F381" s="124"/>
      <c r="G381" s="124"/>
    </row>
    <row r="382" spans="1:7" ht="34.5" customHeight="1">
      <c r="A382" s="11" t="s">
        <v>211</v>
      </c>
      <c r="B382" s="175" t="s">
        <v>21</v>
      </c>
      <c r="C382" s="124">
        <f>C384+C386+C388+C390+C392+C394+C396+C398+C400+C402+C404+C406+C408+C410+C412+C414+C416+C418+C420</f>
        <v>1180190</v>
      </c>
      <c r="D382" s="124">
        <f>D384+D386+D388+D390+D392+D394+D396+D398+D400+D402+D404+D406+D408+D410+D412+D414+D416+D418+D420</f>
        <v>993940</v>
      </c>
      <c r="E382" s="124">
        <f>E384+E386+E388+E390+E392+E394+E396+E398+E400+E402+E404+E406+E408+E410+E412+E414+E416+E418+E420</f>
        <v>1051065</v>
      </c>
      <c r="F382" s="124">
        <f>F384+F386+F388+F390+F392+F394+F396+F398+F400+F402+F404+F406+F408+F410+F412+F414+F416+F418+F420</f>
        <v>1052280</v>
      </c>
      <c r="G382" s="124">
        <f>G384+G386+G388+G390+G392+G394+G396+G398+G400+G402+G404+G406+G408+G410+G412+G414+G416+G418+G420</f>
        <v>1100060</v>
      </c>
    </row>
    <row r="383" spans="1:7" ht="20.25" customHeight="1">
      <c r="A383" s="176" t="s">
        <v>77</v>
      </c>
      <c r="B383" s="175"/>
      <c r="C383" s="124"/>
      <c r="D383" s="124"/>
      <c r="E383" s="124"/>
      <c r="F383" s="124"/>
      <c r="G383" s="124"/>
    </row>
    <row r="384" spans="1:7" ht="50.25" customHeight="1">
      <c r="A384" s="177" t="s">
        <v>144</v>
      </c>
      <c r="B384" s="175" t="s">
        <v>21</v>
      </c>
      <c r="C384" s="124">
        <v>148241</v>
      </c>
      <c r="D384" s="124">
        <v>160500</v>
      </c>
      <c r="E384" s="124">
        <v>169400</v>
      </c>
      <c r="F384" s="124">
        <v>180400</v>
      </c>
      <c r="G384" s="124">
        <v>193300</v>
      </c>
    </row>
    <row r="385" spans="1:7" ht="20.25" customHeight="1">
      <c r="A385" s="184"/>
      <c r="B385" s="175"/>
      <c r="C385" s="124"/>
      <c r="D385" s="124"/>
      <c r="E385" s="124"/>
      <c r="F385" s="124"/>
      <c r="G385" s="124"/>
    </row>
    <row r="386" spans="1:7" ht="42" customHeight="1">
      <c r="A386" s="177" t="s">
        <v>162</v>
      </c>
      <c r="B386" s="175" t="s">
        <v>21</v>
      </c>
      <c r="C386" s="124">
        <v>22746</v>
      </c>
      <c r="D386" s="124">
        <v>24000</v>
      </c>
      <c r="E386" s="124">
        <v>25000</v>
      </c>
      <c r="F386" s="124">
        <v>26500</v>
      </c>
      <c r="G386" s="124">
        <v>28000</v>
      </c>
    </row>
    <row r="387" spans="1:7" ht="20.25" customHeight="1">
      <c r="A387" s="178"/>
      <c r="B387" s="175"/>
      <c r="C387" s="124"/>
      <c r="D387" s="124"/>
      <c r="E387" s="124"/>
      <c r="F387" s="124"/>
      <c r="G387" s="124"/>
    </row>
    <row r="388" spans="1:7" ht="30.75" customHeight="1">
      <c r="A388" s="177" t="s">
        <v>145</v>
      </c>
      <c r="B388" s="175" t="s">
        <v>21</v>
      </c>
      <c r="C388" s="124">
        <v>459781</v>
      </c>
      <c r="D388" s="124">
        <v>290120</v>
      </c>
      <c r="E388" s="124">
        <v>327545</v>
      </c>
      <c r="F388" s="124">
        <v>309200</v>
      </c>
      <c r="G388" s="124">
        <v>325800</v>
      </c>
    </row>
    <row r="389" spans="1:7" ht="20.25" customHeight="1">
      <c r="A389" s="62"/>
      <c r="B389" s="48"/>
      <c r="C389" s="124"/>
      <c r="D389" s="124"/>
      <c r="E389" s="124"/>
      <c r="F389" s="124"/>
      <c r="G389" s="124"/>
    </row>
    <row r="390" spans="1:7" ht="60.75" customHeight="1">
      <c r="A390" s="177" t="s">
        <v>160</v>
      </c>
      <c r="B390" s="175" t="s">
        <v>21</v>
      </c>
      <c r="C390" s="124">
        <v>0</v>
      </c>
      <c r="D390" s="124">
        <v>0</v>
      </c>
      <c r="E390" s="124">
        <v>0</v>
      </c>
      <c r="F390" s="124">
        <v>0</v>
      </c>
      <c r="G390" s="124">
        <v>0</v>
      </c>
    </row>
    <row r="391" spans="1:7" ht="20.25" customHeight="1">
      <c r="A391" s="178"/>
      <c r="B391" s="175"/>
      <c r="C391" s="124"/>
      <c r="D391" s="124"/>
      <c r="E391" s="124"/>
      <c r="F391" s="124"/>
      <c r="G391" s="124"/>
    </row>
    <row r="392" spans="1:7" ht="80.25" customHeight="1">
      <c r="A392" s="179" t="s">
        <v>159</v>
      </c>
      <c r="B392" s="175" t="s">
        <v>21</v>
      </c>
      <c r="C392" s="124">
        <v>5836</v>
      </c>
      <c r="D392" s="124">
        <v>7150</v>
      </c>
      <c r="E392" s="124">
        <v>6115</v>
      </c>
      <c r="F392" s="124">
        <v>5880</v>
      </c>
      <c r="G392" s="124">
        <v>5700</v>
      </c>
    </row>
    <row r="393" spans="1:7" ht="20.25" customHeight="1">
      <c r="A393" s="184"/>
      <c r="B393" s="175"/>
      <c r="C393" s="124"/>
      <c r="D393" s="124"/>
      <c r="E393" s="124"/>
      <c r="F393" s="124"/>
      <c r="G393" s="124"/>
    </row>
    <row r="394" spans="1:7" ht="24" customHeight="1">
      <c r="A394" s="177" t="s">
        <v>146</v>
      </c>
      <c r="B394" s="175" t="s">
        <v>21</v>
      </c>
      <c r="C394" s="124">
        <v>64340</v>
      </c>
      <c r="D394" s="124">
        <v>68000</v>
      </c>
      <c r="E394" s="124">
        <v>69500</v>
      </c>
      <c r="F394" s="124">
        <v>71400</v>
      </c>
      <c r="G394" s="124">
        <v>75500</v>
      </c>
    </row>
    <row r="395" spans="1:7" ht="20.25" customHeight="1">
      <c r="A395" s="190"/>
      <c r="B395" s="48"/>
      <c r="C395" s="124"/>
      <c r="D395" s="124"/>
      <c r="E395" s="124"/>
      <c r="F395" s="124"/>
      <c r="G395" s="124"/>
    </row>
    <row r="396" spans="1:7" ht="70.5" customHeight="1">
      <c r="A396" s="177" t="s">
        <v>147</v>
      </c>
      <c r="B396" s="175" t="s">
        <v>21</v>
      </c>
      <c r="C396" s="124">
        <v>124550</v>
      </c>
      <c r="D396" s="124">
        <v>128500</v>
      </c>
      <c r="E396" s="124">
        <v>135000</v>
      </c>
      <c r="F396" s="124">
        <v>138400</v>
      </c>
      <c r="G396" s="124">
        <v>140200</v>
      </c>
    </row>
    <row r="397" spans="1:7" ht="20.25" customHeight="1">
      <c r="A397" s="185"/>
      <c r="B397" s="175"/>
      <c r="C397" s="124"/>
      <c r="D397" s="124"/>
      <c r="E397" s="124"/>
      <c r="F397" s="124"/>
      <c r="G397" s="124"/>
    </row>
    <row r="398" spans="1:7" ht="48" customHeight="1">
      <c r="A398" s="179" t="s">
        <v>149</v>
      </c>
      <c r="B398" s="175" t="s">
        <v>21</v>
      </c>
      <c r="C398" s="124">
        <v>21898</v>
      </c>
      <c r="D398" s="124">
        <v>18800</v>
      </c>
      <c r="E398" s="124">
        <v>20000</v>
      </c>
      <c r="F398" s="124">
        <v>20100</v>
      </c>
      <c r="G398" s="124">
        <v>20300</v>
      </c>
    </row>
    <row r="399" spans="1:7" ht="20.25" customHeight="1">
      <c r="A399" s="186"/>
      <c r="B399" s="175"/>
      <c r="C399" s="124"/>
      <c r="D399" s="124"/>
      <c r="E399" s="124"/>
      <c r="F399" s="124"/>
      <c r="G399" s="124"/>
    </row>
    <row r="400" spans="1:7" ht="38.25" customHeight="1">
      <c r="A400" s="177" t="s">
        <v>148</v>
      </c>
      <c r="B400" s="175" t="s">
        <v>21</v>
      </c>
      <c r="C400" s="124">
        <v>1699</v>
      </c>
      <c r="D400" s="124">
        <v>1800</v>
      </c>
      <c r="E400" s="124">
        <v>1890</v>
      </c>
      <c r="F400" s="124">
        <v>2000</v>
      </c>
      <c r="G400" s="124">
        <v>2120</v>
      </c>
    </row>
    <row r="401" spans="1:7" ht="20.25" customHeight="1">
      <c r="A401" s="184"/>
      <c r="B401" s="175"/>
      <c r="C401" s="124"/>
      <c r="D401" s="124"/>
      <c r="E401" s="124"/>
      <c r="F401" s="124"/>
      <c r="G401" s="124"/>
    </row>
    <row r="402" spans="1:7" ht="36" customHeight="1">
      <c r="A402" s="177" t="s">
        <v>150</v>
      </c>
      <c r="B402" s="175" t="s">
        <v>21</v>
      </c>
      <c r="C402" s="124">
        <v>824</v>
      </c>
      <c r="D402" s="124">
        <v>830</v>
      </c>
      <c r="E402" s="124">
        <v>855</v>
      </c>
      <c r="F402" s="124">
        <v>870</v>
      </c>
      <c r="G402" s="124">
        <v>900</v>
      </c>
    </row>
    <row r="403" spans="1:7" ht="20.25" customHeight="1">
      <c r="A403" s="184"/>
      <c r="B403" s="175"/>
      <c r="C403" s="124"/>
      <c r="D403" s="124"/>
      <c r="E403" s="124"/>
      <c r="F403" s="124"/>
      <c r="G403" s="124"/>
    </row>
    <row r="404" spans="1:7" ht="36.75" customHeight="1">
      <c r="A404" s="179" t="s">
        <v>151</v>
      </c>
      <c r="B404" s="175" t="s">
        <v>21</v>
      </c>
      <c r="C404" s="124">
        <v>283713</v>
      </c>
      <c r="D404" s="124">
        <v>250000</v>
      </c>
      <c r="E404" s="124">
        <v>250500</v>
      </c>
      <c r="F404" s="124">
        <v>250800</v>
      </c>
      <c r="G404" s="124">
        <v>260000</v>
      </c>
    </row>
    <row r="405" spans="1:7" ht="20.25" customHeight="1">
      <c r="A405" s="178"/>
      <c r="B405" s="175"/>
      <c r="C405" s="124"/>
      <c r="D405" s="124"/>
      <c r="E405" s="124"/>
      <c r="F405" s="124"/>
      <c r="G405" s="124"/>
    </row>
    <row r="406" spans="1:7" ht="48.75" customHeight="1">
      <c r="A406" s="177" t="s">
        <v>152</v>
      </c>
      <c r="B406" s="175" t="s">
        <v>21</v>
      </c>
      <c r="C406" s="124">
        <v>16186</v>
      </c>
      <c r="D406" s="124">
        <v>16150</v>
      </c>
      <c r="E406" s="124">
        <v>16200</v>
      </c>
      <c r="F406" s="124">
        <v>16500</v>
      </c>
      <c r="G406" s="124">
        <v>16750</v>
      </c>
    </row>
    <row r="407" spans="1:7" ht="20.25" customHeight="1">
      <c r="A407" s="185"/>
      <c r="B407" s="175"/>
      <c r="C407" s="124"/>
      <c r="D407" s="124"/>
      <c r="E407" s="124"/>
      <c r="F407" s="124"/>
      <c r="G407" s="124"/>
    </row>
    <row r="408" spans="1:7" ht="48" customHeight="1">
      <c r="A408" s="179" t="s">
        <v>161</v>
      </c>
      <c r="B408" s="175" t="s">
        <v>21</v>
      </c>
      <c r="C408" s="124">
        <v>5122</v>
      </c>
      <c r="D408" s="124">
        <v>5370</v>
      </c>
      <c r="E408" s="124">
        <v>5600</v>
      </c>
      <c r="F408" s="124">
        <v>5900</v>
      </c>
      <c r="G408" s="124">
        <v>6250</v>
      </c>
    </row>
    <row r="409" spans="1:7" ht="20.25" customHeight="1">
      <c r="A409" s="185"/>
      <c r="B409" s="175"/>
      <c r="C409" s="124"/>
      <c r="D409" s="124"/>
      <c r="E409" s="124"/>
      <c r="F409" s="124"/>
      <c r="G409" s="124"/>
    </row>
    <row r="410" spans="1:7" ht="67.5" customHeight="1">
      <c r="A410" s="177" t="s">
        <v>153</v>
      </c>
      <c r="B410" s="175" t="s">
        <v>21</v>
      </c>
      <c r="C410" s="124">
        <v>11104</v>
      </c>
      <c r="D410" s="124">
        <v>12020</v>
      </c>
      <c r="E410" s="124">
        <v>12650</v>
      </c>
      <c r="F410" s="124">
        <v>13400</v>
      </c>
      <c r="G410" s="124">
        <v>14200</v>
      </c>
    </row>
    <row r="411" spans="1:7" ht="20.25" customHeight="1">
      <c r="A411" s="178"/>
      <c r="B411" s="175"/>
      <c r="C411" s="124"/>
      <c r="D411" s="124"/>
      <c r="E411" s="124"/>
      <c r="F411" s="124"/>
      <c r="G411" s="124"/>
    </row>
    <row r="412" spans="1:7" ht="66" customHeight="1">
      <c r="A412" s="179" t="s">
        <v>154</v>
      </c>
      <c r="B412" s="180" t="s">
        <v>21</v>
      </c>
      <c r="C412" s="124"/>
      <c r="D412" s="124"/>
      <c r="E412" s="124"/>
      <c r="F412" s="124"/>
      <c r="G412" s="124"/>
    </row>
    <row r="413" spans="1:7" ht="20.25" customHeight="1">
      <c r="A413" s="178"/>
      <c r="B413" s="180"/>
      <c r="C413" s="149"/>
      <c r="D413" s="149"/>
      <c r="E413" s="149"/>
      <c r="F413" s="124"/>
      <c r="G413" s="124"/>
    </row>
    <row r="414" spans="1:7" ht="20.25" customHeight="1">
      <c r="A414" s="177" t="s">
        <v>155</v>
      </c>
      <c r="B414" s="180" t="s">
        <v>21</v>
      </c>
      <c r="C414" s="149">
        <v>5035</v>
      </c>
      <c r="D414" s="149">
        <v>1700</v>
      </c>
      <c r="E414" s="149">
        <v>1750</v>
      </c>
      <c r="F414" s="124">
        <v>1800</v>
      </c>
      <c r="G414" s="124">
        <v>1850</v>
      </c>
    </row>
    <row r="415" spans="1:7" ht="20.25" customHeight="1">
      <c r="A415" s="178"/>
      <c r="B415" s="180"/>
      <c r="C415" s="149"/>
      <c r="D415" s="149"/>
      <c r="E415" s="149"/>
      <c r="F415" s="124"/>
      <c r="G415" s="124"/>
    </row>
    <row r="416" spans="1:7" ht="60" customHeight="1">
      <c r="A416" s="177" t="s">
        <v>156</v>
      </c>
      <c r="B416" s="180" t="s">
        <v>21</v>
      </c>
      <c r="C416" s="149">
        <v>8557</v>
      </c>
      <c r="D416" s="149">
        <v>8500</v>
      </c>
      <c r="E416" s="149">
        <v>8550</v>
      </c>
      <c r="F416" s="124">
        <v>8580</v>
      </c>
      <c r="G416" s="124">
        <v>8600</v>
      </c>
    </row>
    <row r="417" spans="1:7" ht="20.25" customHeight="1">
      <c r="A417" s="178"/>
      <c r="B417" s="180"/>
      <c r="C417" s="149"/>
      <c r="D417" s="149"/>
      <c r="E417" s="149"/>
      <c r="F417" s="124"/>
      <c r="G417" s="124"/>
    </row>
    <row r="418" spans="1:7" ht="66" customHeight="1">
      <c r="A418" s="177" t="s">
        <v>157</v>
      </c>
      <c r="B418" s="180" t="s">
        <v>21</v>
      </c>
      <c r="C418" s="149">
        <v>17</v>
      </c>
      <c r="D418" s="149">
        <v>0</v>
      </c>
      <c r="E418" s="149">
        <v>0</v>
      </c>
      <c r="F418" s="124">
        <v>0</v>
      </c>
      <c r="G418" s="124">
        <v>0</v>
      </c>
    </row>
    <row r="419" spans="1:7" ht="20.25" customHeight="1">
      <c r="A419" s="178"/>
      <c r="B419" s="181"/>
      <c r="C419" s="149"/>
      <c r="D419" s="149"/>
      <c r="E419" s="149"/>
      <c r="F419" s="124"/>
      <c r="G419" s="124"/>
    </row>
    <row r="420" spans="1:7" ht="38.25" customHeight="1">
      <c r="A420" s="179" t="s">
        <v>158</v>
      </c>
      <c r="B420" s="180" t="s">
        <v>21</v>
      </c>
      <c r="C420" s="149">
        <v>541</v>
      </c>
      <c r="D420" s="149">
        <v>500</v>
      </c>
      <c r="E420" s="149">
        <v>510</v>
      </c>
      <c r="F420" s="124">
        <v>550</v>
      </c>
      <c r="G420" s="124">
        <v>590</v>
      </c>
    </row>
    <row r="421" spans="1:7" ht="20.25" customHeight="1">
      <c r="A421" s="178"/>
      <c r="B421" s="181"/>
      <c r="C421" s="149"/>
      <c r="D421" s="149"/>
      <c r="E421" s="149"/>
      <c r="F421" s="124"/>
      <c r="G421" s="124"/>
    </row>
    <row r="422" spans="1:7" ht="50.25" customHeight="1">
      <c r="A422" s="182" t="s">
        <v>208</v>
      </c>
      <c r="B422" s="175" t="s">
        <v>9</v>
      </c>
      <c r="C422" s="35">
        <v>74</v>
      </c>
      <c r="D422" s="124"/>
      <c r="E422" s="124"/>
      <c r="F422" s="124"/>
      <c r="G422" s="124"/>
    </row>
    <row r="423" spans="1:7" ht="20.25" customHeight="1">
      <c r="A423" s="71" t="s">
        <v>209</v>
      </c>
      <c r="B423" s="175" t="s">
        <v>21</v>
      </c>
      <c r="C423" s="124">
        <f>C425+C427+C429+C431+C435+C437+C439+C441+C443+C445+C447+C449+C451+C457+C461</f>
        <v>318657</v>
      </c>
      <c r="D423" s="124">
        <f>D425+D427+D429+D431+D435+D437+D439+D441+D443+D445+D447+D449+D451+D457+D461</f>
        <v>321255</v>
      </c>
      <c r="E423" s="124">
        <f>E425+E427+E429+E431+E435+E437+E439+E441+E443+E445+E447+E449+E451+E457+E461</f>
        <v>292578</v>
      </c>
      <c r="F423" s="124">
        <f>F425+F427+F429+F431+F435+F437+F439+F441+F443+F445+F447+F449+F451+F457+F461</f>
        <v>300511.5</v>
      </c>
      <c r="G423" s="124">
        <f>G425+G427+G429+G431+G435+G437+G439+G441+G443+G445+G447+G449+G451+G457+G461</f>
        <v>312583.5</v>
      </c>
    </row>
    <row r="424" spans="1:7" ht="20.25" customHeight="1">
      <c r="A424" s="176" t="s">
        <v>77</v>
      </c>
      <c r="B424" s="175"/>
      <c r="C424" s="124"/>
      <c r="D424" s="124"/>
      <c r="E424" s="124"/>
      <c r="F424" s="124"/>
      <c r="G424" s="124"/>
    </row>
    <row r="425" spans="1:7" ht="46.5" customHeight="1">
      <c r="A425" s="177" t="s">
        <v>144</v>
      </c>
      <c r="B425" s="175" t="s">
        <v>21</v>
      </c>
      <c r="C425" s="124">
        <v>240158</v>
      </c>
      <c r="D425" s="124">
        <v>250500</v>
      </c>
      <c r="E425" s="124">
        <v>249400</v>
      </c>
      <c r="F425" s="124">
        <v>255400</v>
      </c>
      <c r="G425" s="124">
        <v>268300</v>
      </c>
    </row>
    <row r="426" spans="1:7" ht="20.25" customHeight="1">
      <c r="A426" s="178"/>
      <c r="B426" s="175"/>
      <c r="C426" s="124"/>
      <c r="D426" s="124"/>
      <c r="E426" s="124"/>
      <c r="F426" s="124"/>
      <c r="G426" s="124"/>
    </row>
    <row r="427" spans="1:7" ht="41.25" customHeight="1">
      <c r="A427" s="177" t="s">
        <v>162</v>
      </c>
      <c r="B427" s="175" t="s">
        <v>21</v>
      </c>
      <c r="C427" s="124">
        <v>39</v>
      </c>
      <c r="D427" s="124">
        <v>38</v>
      </c>
      <c r="E427" s="124">
        <v>37</v>
      </c>
      <c r="F427" s="124">
        <v>35</v>
      </c>
      <c r="G427" s="124">
        <v>33</v>
      </c>
    </row>
    <row r="428" spans="1:7" ht="20.25" customHeight="1">
      <c r="A428" s="178"/>
      <c r="B428" s="175"/>
      <c r="C428" s="124"/>
      <c r="D428" s="124"/>
      <c r="E428" s="124"/>
      <c r="F428" s="124"/>
      <c r="G428" s="124"/>
    </row>
    <row r="429" spans="1:7" ht="43.5" customHeight="1">
      <c r="A429" s="177" t="s">
        <v>145</v>
      </c>
      <c r="B429" s="175" t="s">
        <v>21</v>
      </c>
      <c r="C429" s="124">
        <v>47724</v>
      </c>
      <c r="D429" s="124">
        <v>38085</v>
      </c>
      <c r="E429" s="124">
        <v>11730</v>
      </c>
      <c r="F429" s="124">
        <v>14660</v>
      </c>
      <c r="G429" s="124">
        <v>14800</v>
      </c>
    </row>
    <row r="430" spans="1:7" ht="20.25" customHeight="1">
      <c r="A430" s="185"/>
      <c r="B430" s="175"/>
      <c r="C430" s="124"/>
      <c r="D430" s="124"/>
      <c r="E430" s="124"/>
      <c r="F430" s="124"/>
      <c r="G430" s="124"/>
    </row>
    <row r="431" spans="1:7" ht="68.25" customHeight="1">
      <c r="A431" s="177" t="s">
        <v>160</v>
      </c>
      <c r="B431" s="175" t="s">
        <v>21</v>
      </c>
      <c r="C431" s="124">
        <v>5</v>
      </c>
      <c r="D431" s="124">
        <v>0</v>
      </c>
      <c r="E431" s="124">
        <v>0</v>
      </c>
      <c r="F431" s="124">
        <v>0</v>
      </c>
      <c r="G431" s="124">
        <v>0</v>
      </c>
    </row>
    <row r="432" spans="1:7" ht="20.25" customHeight="1">
      <c r="A432" s="184"/>
      <c r="B432" s="175"/>
      <c r="C432" s="124"/>
      <c r="D432" s="124"/>
      <c r="E432" s="124"/>
      <c r="F432" s="124"/>
      <c r="G432" s="124"/>
    </row>
    <row r="433" spans="1:7" ht="87.75" customHeight="1">
      <c r="A433" s="179" t="s">
        <v>159</v>
      </c>
      <c r="B433" s="175" t="s">
        <v>21</v>
      </c>
      <c r="C433" s="124"/>
      <c r="D433" s="124"/>
      <c r="E433" s="124"/>
      <c r="F433" s="124"/>
      <c r="G433" s="124"/>
    </row>
    <row r="434" spans="1:7" ht="20.25" customHeight="1">
      <c r="A434" s="178"/>
      <c r="B434" s="175"/>
      <c r="C434" s="124"/>
      <c r="D434" s="124"/>
      <c r="E434" s="124"/>
      <c r="F434" s="124"/>
      <c r="G434" s="124"/>
    </row>
    <row r="435" spans="1:7" ht="20.25" customHeight="1">
      <c r="A435" s="177" t="s">
        <v>146</v>
      </c>
      <c r="B435" s="175" t="s">
        <v>21</v>
      </c>
      <c r="C435" s="124">
        <v>3615</v>
      </c>
      <c r="D435" s="124">
        <v>5000</v>
      </c>
      <c r="E435" s="124">
        <v>4500</v>
      </c>
      <c r="F435" s="124">
        <v>4000</v>
      </c>
      <c r="G435" s="124">
        <v>3600</v>
      </c>
    </row>
    <row r="436" spans="1:7" ht="20.25" customHeight="1">
      <c r="A436" s="184"/>
      <c r="B436" s="175"/>
      <c r="C436" s="124"/>
      <c r="D436" s="124"/>
      <c r="E436" s="124"/>
      <c r="F436" s="124"/>
      <c r="G436" s="124"/>
    </row>
    <row r="437" spans="1:7" ht="62.25" customHeight="1">
      <c r="A437" s="177" t="s">
        <v>147</v>
      </c>
      <c r="B437" s="175" t="s">
        <v>21</v>
      </c>
      <c r="C437" s="124">
        <v>17498</v>
      </c>
      <c r="D437" s="124">
        <v>17325</v>
      </c>
      <c r="E437" s="124">
        <v>16970</v>
      </c>
      <c r="F437" s="124">
        <v>16630</v>
      </c>
      <c r="G437" s="124">
        <v>16300</v>
      </c>
    </row>
    <row r="438" spans="1:7" ht="20.25" customHeight="1">
      <c r="A438" s="185"/>
      <c r="B438" s="175"/>
      <c r="C438" s="124"/>
      <c r="D438" s="124"/>
      <c r="E438" s="124"/>
      <c r="F438" s="124"/>
      <c r="G438" s="124"/>
    </row>
    <row r="439" spans="1:7" ht="51.75" customHeight="1">
      <c r="A439" s="179" t="s">
        <v>149</v>
      </c>
      <c r="B439" s="175" t="s">
        <v>21</v>
      </c>
      <c r="C439" s="124">
        <v>0</v>
      </c>
      <c r="D439" s="124">
        <v>1000</v>
      </c>
      <c r="E439" s="124">
        <v>880</v>
      </c>
      <c r="F439" s="124">
        <v>850</v>
      </c>
      <c r="G439" s="124">
        <v>800</v>
      </c>
    </row>
    <row r="440" spans="1:7" ht="20.25" customHeight="1">
      <c r="A440" s="178"/>
      <c r="B440" s="175"/>
      <c r="C440" s="124"/>
      <c r="D440" s="124"/>
      <c r="E440" s="124"/>
      <c r="F440" s="124"/>
      <c r="G440" s="124"/>
    </row>
    <row r="441" spans="1:7" ht="39.75" customHeight="1">
      <c r="A441" s="177" t="s">
        <v>148</v>
      </c>
      <c r="B441" s="175" t="s">
        <v>21</v>
      </c>
      <c r="C441" s="124">
        <v>1309</v>
      </c>
      <c r="D441" s="124">
        <v>1250</v>
      </c>
      <c r="E441" s="124">
        <v>1200</v>
      </c>
      <c r="F441" s="124">
        <v>1180</v>
      </c>
      <c r="G441" s="124">
        <v>1150</v>
      </c>
    </row>
    <row r="442" spans="1:7" ht="20.25" customHeight="1">
      <c r="A442" s="178"/>
      <c r="B442" s="175"/>
      <c r="C442" s="124"/>
      <c r="D442" s="124"/>
      <c r="E442" s="124"/>
      <c r="F442" s="124"/>
      <c r="G442" s="124"/>
    </row>
    <row r="443" spans="1:7" ht="34.5" customHeight="1">
      <c r="A443" s="177" t="s">
        <v>150</v>
      </c>
      <c r="B443" s="175" t="s">
        <v>21</v>
      </c>
      <c r="C443" s="124">
        <v>312</v>
      </c>
      <c r="D443" s="124">
        <v>300</v>
      </c>
      <c r="E443" s="124">
        <v>275</v>
      </c>
      <c r="F443" s="124">
        <v>273</v>
      </c>
      <c r="G443" s="124">
        <v>270</v>
      </c>
    </row>
    <row r="444" spans="1:7" ht="20.25" customHeight="1">
      <c r="A444" s="178"/>
      <c r="B444" s="175"/>
      <c r="C444" s="124"/>
      <c r="D444" s="124"/>
      <c r="E444" s="124"/>
      <c r="F444" s="124"/>
      <c r="G444" s="125"/>
    </row>
    <row r="445" spans="1:7" ht="36" customHeight="1">
      <c r="A445" s="179" t="s">
        <v>151</v>
      </c>
      <c r="B445" s="175" t="s">
        <v>21</v>
      </c>
      <c r="C445" s="124">
        <v>0</v>
      </c>
      <c r="D445" s="124">
        <v>0</v>
      </c>
      <c r="E445" s="124">
        <v>0</v>
      </c>
      <c r="F445" s="124">
        <v>0</v>
      </c>
      <c r="G445" s="124">
        <v>0</v>
      </c>
    </row>
    <row r="446" spans="1:7" ht="20.25" customHeight="1">
      <c r="A446" s="178"/>
      <c r="B446" s="175"/>
      <c r="C446" s="124"/>
      <c r="D446" s="124"/>
      <c r="E446" s="124"/>
      <c r="F446" s="124"/>
      <c r="G446" s="124"/>
    </row>
    <row r="447" spans="1:7" ht="48.75" customHeight="1">
      <c r="A447" s="177" t="s">
        <v>152</v>
      </c>
      <c r="B447" s="175" t="s">
        <v>21</v>
      </c>
      <c r="C447" s="124">
        <v>1</v>
      </c>
      <c r="D447" s="124">
        <v>1</v>
      </c>
      <c r="E447" s="124">
        <v>1</v>
      </c>
      <c r="F447" s="35">
        <v>0.5</v>
      </c>
      <c r="G447" s="35">
        <v>0.5</v>
      </c>
    </row>
    <row r="448" spans="1:7" ht="20.25" customHeight="1">
      <c r="A448" s="178"/>
      <c r="B448" s="175"/>
      <c r="C448" s="124"/>
      <c r="D448" s="124"/>
      <c r="E448" s="124"/>
      <c r="F448" s="124"/>
      <c r="G448" s="124"/>
    </row>
    <row r="449" spans="1:7" ht="47.25" customHeight="1">
      <c r="A449" s="179" t="s">
        <v>161</v>
      </c>
      <c r="B449" s="175" t="s">
        <v>21</v>
      </c>
      <c r="C449" s="124">
        <v>1444</v>
      </c>
      <c r="D449" s="124">
        <v>1400</v>
      </c>
      <c r="E449" s="124">
        <v>1380</v>
      </c>
      <c r="F449" s="124">
        <v>1350</v>
      </c>
      <c r="G449" s="124">
        <v>1280</v>
      </c>
    </row>
    <row r="450" spans="1:7" ht="20.25" customHeight="1">
      <c r="A450" s="178"/>
      <c r="B450" s="175"/>
      <c r="C450" s="124"/>
      <c r="D450" s="124"/>
      <c r="E450" s="124"/>
      <c r="F450" s="124"/>
      <c r="G450" s="124"/>
    </row>
    <row r="451" spans="1:7" ht="69" customHeight="1">
      <c r="A451" s="177" t="s">
        <v>153</v>
      </c>
      <c r="B451" s="175" t="s">
        <v>21</v>
      </c>
      <c r="C451" s="124">
        <v>58</v>
      </c>
      <c r="D451" s="124">
        <v>56</v>
      </c>
      <c r="E451" s="124">
        <v>55</v>
      </c>
      <c r="F451" s="124">
        <v>53</v>
      </c>
      <c r="G451" s="124">
        <v>50</v>
      </c>
    </row>
    <row r="452" spans="1:7" ht="20.25" customHeight="1">
      <c r="A452" s="178"/>
      <c r="B452" s="175"/>
      <c r="C452" s="124"/>
      <c r="D452" s="124"/>
      <c r="E452" s="124"/>
      <c r="F452" s="124"/>
      <c r="G452" s="124"/>
    </row>
    <row r="453" spans="1:7" ht="72.75" customHeight="1">
      <c r="A453" s="179" t="s">
        <v>154</v>
      </c>
      <c r="B453" s="180" t="s">
        <v>21</v>
      </c>
      <c r="C453" s="124"/>
      <c r="D453" s="124"/>
      <c r="E453" s="124"/>
      <c r="F453" s="124"/>
      <c r="G453" s="124"/>
    </row>
    <row r="454" spans="1:7" ht="20.25" customHeight="1">
      <c r="A454" s="178"/>
      <c r="B454" s="180"/>
      <c r="C454" s="149"/>
      <c r="D454" s="149"/>
      <c r="E454" s="149"/>
      <c r="F454" s="124"/>
      <c r="G454" s="124"/>
    </row>
    <row r="455" spans="1:7" ht="20.25" customHeight="1">
      <c r="A455" s="177" t="s">
        <v>155</v>
      </c>
      <c r="B455" s="180" t="s">
        <v>21</v>
      </c>
      <c r="C455" s="149"/>
      <c r="D455" s="149"/>
      <c r="E455" s="149"/>
      <c r="F455" s="124"/>
      <c r="G455" s="124"/>
    </row>
    <row r="456" spans="1:7" ht="20.25" customHeight="1">
      <c r="A456" s="178"/>
      <c r="B456" s="180"/>
      <c r="C456" s="149"/>
      <c r="D456" s="149"/>
      <c r="E456" s="149"/>
      <c r="F456" s="124"/>
      <c r="G456" s="124"/>
    </row>
    <row r="457" spans="1:7" ht="45" customHeight="1">
      <c r="A457" s="177" t="s">
        <v>156</v>
      </c>
      <c r="B457" s="180" t="s">
        <v>21</v>
      </c>
      <c r="C457" s="149">
        <v>5240</v>
      </c>
      <c r="D457" s="149">
        <v>6000</v>
      </c>
      <c r="E457" s="149">
        <v>5900</v>
      </c>
      <c r="F457" s="124">
        <v>5850</v>
      </c>
      <c r="G457" s="124">
        <v>5800</v>
      </c>
    </row>
    <row r="458" spans="1:7" ht="20.25" customHeight="1">
      <c r="A458" s="184"/>
      <c r="B458" s="180"/>
      <c r="C458" s="149"/>
      <c r="D458" s="149"/>
      <c r="E458" s="149"/>
      <c r="F458" s="124"/>
      <c r="G458" s="124"/>
    </row>
    <row r="459" spans="1:7" ht="61.5" customHeight="1">
      <c r="A459" s="177" t="s">
        <v>157</v>
      </c>
      <c r="B459" s="180" t="s">
        <v>21</v>
      </c>
      <c r="C459" s="149"/>
      <c r="D459" s="149"/>
      <c r="E459" s="149"/>
      <c r="F459" s="124"/>
      <c r="G459" s="124"/>
    </row>
    <row r="460" spans="1:7" ht="20.25" customHeight="1">
      <c r="A460" s="178"/>
      <c r="B460" s="181"/>
      <c r="C460" s="149"/>
      <c r="D460" s="149"/>
      <c r="E460" s="149"/>
      <c r="F460" s="124"/>
      <c r="G460" s="124"/>
    </row>
    <row r="461" spans="1:7" ht="33.75" customHeight="1">
      <c r="A461" s="179" t="s">
        <v>158</v>
      </c>
      <c r="B461" s="180" t="s">
        <v>21</v>
      </c>
      <c r="C461" s="149">
        <v>1254</v>
      </c>
      <c r="D461" s="149">
        <v>300</v>
      </c>
      <c r="E461" s="149">
        <v>250</v>
      </c>
      <c r="F461" s="124">
        <v>230</v>
      </c>
      <c r="G461" s="124">
        <v>200</v>
      </c>
    </row>
    <row r="462" spans="1:7" ht="20.25" customHeight="1">
      <c r="A462" s="178"/>
      <c r="B462" s="181"/>
      <c r="C462" s="149"/>
      <c r="D462" s="149"/>
      <c r="E462" s="149"/>
      <c r="F462" s="124"/>
      <c r="G462" s="124"/>
    </row>
    <row r="463" spans="1:7" ht="37.5" customHeight="1">
      <c r="A463" s="182" t="s">
        <v>210</v>
      </c>
      <c r="B463" s="175" t="s">
        <v>21</v>
      </c>
      <c r="C463" s="124">
        <v>0</v>
      </c>
      <c r="D463" s="124">
        <v>0</v>
      </c>
      <c r="E463" s="124">
        <v>0</v>
      </c>
      <c r="F463" s="124">
        <v>0</v>
      </c>
      <c r="G463" s="124">
        <v>0</v>
      </c>
    </row>
    <row r="464" spans="1:7" ht="20.25" customHeight="1">
      <c r="A464" s="176" t="s">
        <v>77</v>
      </c>
      <c r="B464" s="175"/>
      <c r="C464" s="124"/>
      <c r="D464" s="124"/>
      <c r="E464" s="124"/>
      <c r="F464" s="124"/>
      <c r="G464" s="124"/>
    </row>
    <row r="465" spans="1:7" ht="57" customHeight="1">
      <c r="A465" s="177" t="s">
        <v>144</v>
      </c>
      <c r="B465" s="175" t="s">
        <v>21</v>
      </c>
      <c r="C465" s="124"/>
      <c r="D465" s="124"/>
      <c r="E465" s="124"/>
      <c r="F465" s="124"/>
      <c r="G465" s="124"/>
    </row>
    <row r="466" spans="1:7" ht="20.25" customHeight="1">
      <c r="A466" s="178"/>
      <c r="B466" s="175"/>
      <c r="C466" s="124"/>
      <c r="D466" s="124"/>
      <c r="E466" s="124"/>
      <c r="F466" s="124"/>
      <c r="G466" s="124"/>
    </row>
    <row r="467" spans="1:7" ht="38.25" customHeight="1">
      <c r="A467" s="177" t="s">
        <v>162</v>
      </c>
      <c r="B467" s="175" t="s">
        <v>21</v>
      </c>
      <c r="C467" s="124"/>
      <c r="D467" s="124"/>
      <c r="E467" s="124"/>
      <c r="F467" s="124"/>
      <c r="G467" s="124"/>
    </row>
    <row r="468" spans="1:7" ht="20.25" customHeight="1">
      <c r="A468" s="178"/>
      <c r="B468" s="175"/>
      <c r="C468" s="124"/>
      <c r="D468" s="124"/>
      <c r="E468" s="124"/>
      <c r="F468" s="124"/>
      <c r="G468" s="124"/>
    </row>
    <row r="469" spans="1:7" ht="48" customHeight="1">
      <c r="A469" s="177" t="s">
        <v>145</v>
      </c>
      <c r="B469" s="175" t="s">
        <v>21</v>
      </c>
      <c r="C469" s="124"/>
      <c r="D469" s="124"/>
      <c r="E469" s="124"/>
      <c r="F469" s="124"/>
      <c r="G469" s="124"/>
    </row>
    <row r="470" spans="1:7" ht="20.25" customHeight="1">
      <c r="A470" s="184"/>
      <c r="B470" s="175"/>
      <c r="C470" s="124"/>
      <c r="D470" s="124"/>
      <c r="E470" s="124"/>
      <c r="F470" s="124"/>
      <c r="G470" s="124"/>
    </row>
    <row r="471" spans="1:7" ht="63" customHeight="1">
      <c r="A471" s="177" t="s">
        <v>160</v>
      </c>
      <c r="B471" s="175" t="s">
        <v>21</v>
      </c>
      <c r="C471" s="124"/>
      <c r="D471" s="124"/>
      <c r="E471" s="124"/>
      <c r="F471" s="124"/>
      <c r="G471" s="124"/>
    </row>
    <row r="472" spans="1:7" ht="20.25" customHeight="1">
      <c r="A472" s="178"/>
      <c r="B472" s="175"/>
      <c r="C472" s="124"/>
      <c r="D472" s="124"/>
      <c r="E472" s="124"/>
      <c r="F472" s="124"/>
      <c r="G472" s="124"/>
    </row>
    <row r="473" spans="1:7" ht="68.25" customHeight="1">
      <c r="A473" s="179" t="s">
        <v>159</v>
      </c>
      <c r="B473" s="175" t="s">
        <v>21</v>
      </c>
      <c r="C473" s="124"/>
      <c r="D473" s="124"/>
      <c r="E473" s="124"/>
      <c r="F473" s="124"/>
      <c r="G473" s="124"/>
    </row>
    <row r="474" spans="1:7" ht="20.25" customHeight="1">
      <c r="A474" s="178"/>
      <c r="B474" s="175"/>
      <c r="C474" s="124"/>
      <c r="D474" s="124"/>
      <c r="E474" s="124"/>
      <c r="F474" s="124"/>
      <c r="G474" s="124"/>
    </row>
    <row r="475" spans="1:7" ht="20.25" customHeight="1">
      <c r="A475" s="177" t="s">
        <v>146</v>
      </c>
      <c r="B475" s="175" t="s">
        <v>21</v>
      </c>
      <c r="C475" s="124"/>
      <c r="D475" s="124"/>
      <c r="E475" s="124"/>
      <c r="F475" s="124"/>
      <c r="G475" s="124"/>
    </row>
    <row r="476" spans="1:7" ht="20.25" customHeight="1">
      <c r="A476" s="178"/>
      <c r="B476" s="175"/>
      <c r="C476" s="124"/>
      <c r="D476" s="124"/>
      <c r="E476" s="124"/>
      <c r="F476" s="124"/>
      <c r="G476" s="124"/>
    </row>
    <row r="477" spans="1:7" ht="62.25" customHeight="1">
      <c r="A477" s="177" t="s">
        <v>147</v>
      </c>
      <c r="B477" s="175" t="s">
        <v>21</v>
      </c>
      <c r="C477" s="124"/>
      <c r="D477" s="124"/>
      <c r="E477" s="124"/>
      <c r="F477" s="124"/>
      <c r="G477" s="124"/>
    </row>
    <row r="478" spans="1:7" ht="20.25" customHeight="1">
      <c r="A478" s="178"/>
      <c r="B478" s="175"/>
      <c r="C478" s="124"/>
      <c r="D478" s="124"/>
      <c r="E478" s="124"/>
      <c r="F478" s="124"/>
      <c r="G478" s="124"/>
    </row>
    <row r="479" spans="1:7" ht="57" customHeight="1">
      <c r="A479" s="179" t="s">
        <v>149</v>
      </c>
      <c r="B479" s="175" t="s">
        <v>21</v>
      </c>
      <c r="C479" s="124"/>
      <c r="D479" s="124"/>
      <c r="E479" s="124"/>
      <c r="F479" s="124"/>
      <c r="G479" s="124"/>
    </row>
    <row r="480" spans="1:7" ht="20.25" customHeight="1">
      <c r="A480" s="178"/>
      <c r="B480" s="175"/>
      <c r="C480" s="124"/>
      <c r="D480" s="124"/>
      <c r="E480" s="124"/>
      <c r="F480" s="124"/>
      <c r="G480" s="124"/>
    </row>
    <row r="481" spans="1:7" ht="43.5" customHeight="1">
      <c r="A481" s="177" t="s">
        <v>148</v>
      </c>
      <c r="B481" s="175" t="s">
        <v>21</v>
      </c>
      <c r="C481" s="124"/>
      <c r="D481" s="124"/>
      <c r="E481" s="124"/>
      <c r="F481" s="124"/>
      <c r="G481" s="124"/>
    </row>
    <row r="482" spans="1:7" ht="20.25" customHeight="1">
      <c r="A482" s="178"/>
      <c r="B482" s="175"/>
      <c r="C482" s="124"/>
      <c r="D482" s="124"/>
      <c r="E482" s="124"/>
      <c r="F482" s="124"/>
      <c r="G482" s="124"/>
    </row>
    <row r="483" spans="1:7" ht="42" customHeight="1">
      <c r="A483" s="177" t="s">
        <v>150</v>
      </c>
      <c r="B483" s="175" t="s">
        <v>21</v>
      </c>
      <c r="C483" s="124"/>
      <c r="D483" s="124"/>
      <c r="E483" s="124"/>
      <c r="F483" s="124"/>
      <c r="G483" s="124"/>
    </row>
    <row r="484" spans="1:7" ht="20.25" customHeight="1">
      <c r="A484" s="178"/>
      <c r="B484" s="175"/>
      <c r="C484" s="124"/>
      <c r="D484" s="124"/>
      <c r="E484" s="124"/>
      <c r="F484" s="124"/>
      <c r="G484" s="124"/>
    </row>
    <row r="485" spans="1:7" ht="40.5" customHeight="1">
      <c r="A485" s="179" t="s">
        <v>151</v>
      </c>
      <c r="B485" s="175" t="s">
        <v>21</v>
      </c>
      <c r="C485" s="124"/>
      <c r="D485" s="124"/>
      <c r="E485" s="124"/>
      <c r="F485" s="124"/>
      <c r="G485" s="124"/>
    </row>
    <row r="486" spans="1:7" ht="20.25" customHeight="1">
      <c r="A486" s="178"/>
      <c r="B486" s="175"/>
      <c r="C486" s="124"/>
      <c r="D486" s="124"/>
      <c r="E486" s="124"/>
      <c r="F486" s="124"/>
      <c r="G486" s="124"/>
    </row>
    <row r="487" spans="1:7" ht="51.75" customHeight="1">
      <c r="A487" s="177" t="s">
        <v>152</v>
      </c>
      <c r="B487" s="175" t="s">
        <v>21</v>
      </c>
      <c r="C487" s="124"/>
      <c r="D487" s="124"/>
      <c r="E487" s="124"/>
      <c r="F487" s="124"/>
      <c r="G487" s="124"/>
    </row>
    <row r="488" spans="1:7" ht="20.25" customHeight="1">
      <c r="A488" s="178"/>
      <c r="B488" s="175"/>
      <c r="C488" s="124"/>
      <c r="D488" s="124"/>
      <c r="E488" s="124"/>
      <c r="F488" s="124"/>
      <c r="G488" s="124"/>
    </row>
    <row r="489" spans="1:7" ht="48" customHeight="1">
      <c r="A489" s="179" t="s">
        <v>161</v>
      </c>
      <c r="B489" s="175" t="s">
        <v>21</v>
      </c>
      <c r="C489" s="124"/>
      <c r="D489" s="124"/>
      <c r="E489" s="124"/>
      <c r="F489" s="124"/>
      <c r="G489" s="124"/>
    </row>
    <row r="490" spans="1:7" ht="20.25" customHeight="1">
      <c r="A490" s="178"/>
      <c r="B490" s="175"/>
      <c r="C490" s="124"/>
      <c r="D490" s="124"/>
      <c r="E490" s="124"/>
      <c r="F490" s="124"/>
      <c r="G490" s="124"/>
    </row>
    <row r="491" spans="1:7" ht="66.75" customHeight="1">
      <c r="A491" s="177" t="s">
        <v>153</v>
      </c>
      <c r="B491" s="175" t="s">
        <v>21</v>
      </c>
      <c r="C491" s="124"/>
      <c r="D491" s="124"/>
      <c r="E491" s="124"/>
      <c r="F491" s="124"/>
      <c r="G491" s="124"/>
    </row>
    <row r="492" spans="1:7" ht="20.25" customHeight="1">
      <c r="A492" s="178"/>
      <c r="B492" s="175"/>
      <c r="C492" s="124"/>
      <c r="D492" s="124"/>
      <c r="E492" s="124"/>
      <c r="F492" s="124"/>
      <c r="G492" s="124"/>
    </row>
    <row r="493" spans="1:7" ht="69.75" customHeight="1">
      <c r="A493" s="179" t="s">
        <v>154</v>
      </c>
      <c r="B493" s="180" t="s">
        <v>21</v>
      </c>
      <c r="C493" s="124"/>
      <c r="D493" s="124"/>
      <c r="E493" s="124"/>
      <c r="F493" s="124"/>
      <c r="G493" s="124"/>
    </row>
    <row r="494" spans="1:7" ht="20.25" customHeight="1">
      <c r="A494" s="178"/>
      <c r="B494" s="180"/>
      <c r="C494" s="149"/>
      <c r="D494" s="149"/>
      <c r="E494" s="149"/>
      <c r="F494" s="124"/>
      <c r="G494" s="124"/>
    </row>
    <row r="495" spans="1:7" ht="20.25" customHeight="1">
      <c r="A495" s="177" t="s">
        <v>155</v>
      </c>
      <c r="B495" s="180" t="s">
        <v>21</v>
      </c>
      <c r="C495" s="149"/>
      <c r="D495" s="149"/>
      <c r="E495" s="149"/>
      <c r="F495" s="124"/>
      <c r="G495" s="124"/>
    </row>
    <row r="496" spans="1:7" ht="20.25" customHeight="1">
      <c r="A496" s="178"/>
      <c r="B496" s="180"/>
      <c r="C496" s="149"/>
      <c r="D496" s="149"/>
      <c r="E496" s="149"/>
      <c r="F496" s="124"/>
      <c r="G496" s="124"/>
    </row>
    <row r="497" spans="1:7" ht="48" customHeight="1">
      <c r="A497" s="177" t="s">
        <v>156</v>
      </c>
      <c r="B497" s="180" t="s">
        <v>21</v>
      </c>
      <c r="C497" s="149"/>
      <c r="D497" s="149"/>
      <c r="E497" s="149"/>
      <c r="F497" s="124"/>
      <c r="G497" s="124"/>
    </row>
    <row r="498" spans="1:7" ht="20.25" customHeight="1">
      <c r="A498" s="178"/>
      <c r="B498" s="180"/>
      <c r="C498" s="149"/>
      <c r="D498" s="149"/>
      <c r="E498" s="149"/>
      <c r="F498" s="124"/>
      <c r="G498" s="124"/>
    </row>
    <row r="499" spans="1:7" ht="65.25" customHeight="1">
      <c r="A499" s="177" t="s">
        <v>157</v>
      </c>
      <c r="B499" s="180" t="s">
        <v>21</v>
      </c>
      <c r="C499" s="149"/>
      <c r="D499" s="149"/>
      <c r="E499" s="149"/>
      <c r="F499" s="124"/>
      <c r="G499" s="124"/>
    </row>
    <row r="500" spans="1:7" ht="20.25" customHeight="1">
      <c r="A500" s="178"/>
      <c r="B500" s="181"/>
      <c r="C500" s="149"/>
      <c r="D500" s="149"/>
      <c r="E500" s="149"/>
      <c r="F500" s="124"/>
      <c r="G500" s="124"/>
    </row>
    <row r="501" spans="1:7" ht="37.5" customHeight="1">
      <c r="A501" s="179" t="s">
        <v>158</v>
      </c>
      <c r="B501" s="180" t="s">
        <v>21</v>
      </c>
      <c r="C501" s="149"/>
      <c r="D501" s="149"/>
      <c r="E501" s="149"/>
      <c r="F501" s="124"/>
      <c r="G501" s="124"/>
    </row>
    <row r="502" spans="1:7" ht="20.25" customHeight="1">
      <c r="A502" s="178"/>
      <c r="B502" s="181"/>
      <c r="C502" s="149"/>
      <c r="D502" s="149"/>
      <c r="E502" s="149"/>
      <c r="F502" s="124"/>
      <c r="G502" s="124"/>
    </row>
    <row r="503" spans="1:7" ht="38.25" customHeight="1">
      <c r="A503" s="78" t="s">
        <v>212</v>
      </c>
      <c r="B503" s="175" t="s">
        <v>21</v>
      </c>
      <c r="C503" s="188">
        <f>C505+C507+C509+C511+C513+C517+C519+C523+C525+C527+C529+C537</f>
        <v>510550</v>
      </c>
      <c r="D503" s="188">
        <f>D505+D507+D509+D511+D513+D517+D519+D523+D525+D527+D529+D537</f>
        <v>514978</v>
      </c>
      <c r="E503" s="188">
        <f>E505+E507+E509+E511+E513+E517+E519+E523+E525+E527+E529+E537</f>
        <v>549298</v>
      </c>
      <c r="F503" s="188">
        <f>F505+F507+F509+F511+F513+F517+F519+F523+F525+F527+F529+F537</f>
        <v>587112</v>
      </c>
      <c r="G503" s="188">
        <f>G505+G507+G509+G511+G513+G517+G519+G523+G525+G527+G529+G537</f>
        <v>625370</v>
      </c>
    </row>
    <row r="504" spans="1:7" ht="20.25" customHeight="1">
      <c r="A504" s="176" t="s">
        <v>77</v>
      </c>
      <c r="B504" s="175"/>
      <c r="C504" s="124"/>
      <c r="D504" s="124"/>
      <c r="E504" s="124"/>
      <c r="F504" s="124"/>
      <c r="G504" s="124"/>
    </row>
    <row r="505" spans="1:7" ht="52.5" customHeight="1">
      <c r="A505" s="177" t="s">
        <v>144</v>
      </c>
      <c r="B505" s="175" t="s">
        <v>21</v>
      </c>
      <c r="C505" s="124">
        <v>59871</v>
      </c>
      <c r="D505" s="124">
        <v>60410</v>
      </c>
      <c r="E505" s="124">
        <v>60420</v>
      </c>
      <c r="F505" s="124">
        <v>60450</v>
      </c>
      <c r="G505" s="124">
        <v>60460</v>
      </c>
    </row>
    <row r="506" spans="1:7" ht="20.25" customHeight="1">
      <c r="A506" s="178"/>
      <c r="B506" s="175"/>
      <c r="C506" s="124"/>
      <c r="D506" s="124"/>
      <c r="E506" s="124"/>
      <c r="F506" s="124"/>
      <c r="G506" s="124"/>
    </row>
    <row r="507" spans="1:7" ht="39.75" customHeight="1">
      <c r="A507" s="177" t="s">
        <v>162</v>
      </c>
      <c r="B507" s="175" t="s">
        <v>21</v>
      </c>
      <c r="C507" s="124">
        <v>21049</v>
      </c>
      <c r="D507" s="124">
        <v>21400</v>
      </c>
      <c r="E507" s="124">
        <v>21410</v>
      </c>
      <c r="F507" s="124">
        <v>21420</v>
      </c>
      <c r="G507" s="124">
        <v>21430</v>
      </c>
    </row>
    <row r="508" spans="1:7" ht="20.25" customHeight="1">
      <c r="A508" s="178"/>
      <c r="B508" s="175"/>
      <c r="C508" s="124"/>
      <c r="D508" s="124"/>
      <c r="E508" s="124"/>
      <c r="F508" s="124"/>
      <c r="G508" s="124"/>
    </row>
    <row r="509" spans="1:7" ht="39.75" customHeight="1">
      <c r="A509" s="177" t="s">
        <v>145</v>
      </c>
      <c r="B509" s="175" t="s">
        <v>21</v>
      </c>
      <c r="C509" s="124">
        <v>276413</v>
      </c>
      <c r="D509" s="124">
        <v>278900</v>
      </c>
      <c r="E509" s="124">
        <v>312360</v>
      </c>
      <c r="F509" s="124">
        <v>349800</v>
      </c>
      <c r="G509" s="124">
        <v>388200</v>
      </c>
    </row>
    <row r="510" spans="1:7" ht="20.25" customHeight="1">
      <c r="A510" s="184"/>
      <c r="B510" s="175"/>
      <c r="C510" s="124"/>
      <c r="D510" s="124"/>
      <c r="E510" s="124"/>
      <c r="F510" s="124"/>
      <c r="G510" s="124"/>
    </row>
    <row r="511" spans="1:7" ht="63" customHeight="1">
      <c r="A511" s="177" t="s">
        <v>160</v>
      </c>
      <c r="B511" s="175" t="s">
        <v>21</v>
      </c>
      <c r="C511" s="124">
        <v>115056</v>
      </c>
      <c r="D511" s="124">
        <v>114480</v>
      </c>
      <c r="E511" s="124">
        <v>114250</v>
      </c>
      <c r="F511" s="124">
        <v>113790</v>
      </c>
      <c r="G511" s="124">
        <v>113100</v>
      </c>
    </row>
    <row r="512" spans="1:7" ht="20.25" customHeight="1">
      <c r="A512" s="184"/>
      <c r="B512" s="175"/>
      <c r="C512" s="124"/>
      <c r="D512" s="124"/>
      <c r="E512" s="124"/>
      <c r="F512" s="124"/>
      <c r="G512" s="124"/>
    </row>
    <row r="513" spans="1:7" ht="81" customHeight="1">
      <c r="A513" s="179" t="s">
        <v>159</v>
      </c>
      <c r="B513" s="175" t="s">
        <v>21</v>
      </c>
      <c r="C513" s="124">
        <v>8002</v>
      </c>
      <c r="D513" s="124">
        <v>8350</v>
      </c>
      <c r="E513" s="124">
        <v>8635</v>
      </c>
      <c r="F513" s="124">
        <v>8850</v>
      </c>
      <c r="G513" s="124">
        <v>9050</v>
      </c>
    </row>
    <row r="514" spans="1:7" ht="16.5" customHeight="1">
      <c r="A514" s="189"/>
      <c r="B514" s="175"/>
      <c r="C514" s="124"/>
      <c r="D514" s="124"/>
      <c r="E514" s="124"/>
      <c r="F514" s="124"/>
      <c r="G514" s="124"/>
    </row>
    <row r="515" spans="1:7" ht="20.25" customHeight="1">
      <c r="A515" s="177" t="s">
        <v>146</v>
      </c>
      <c r="B515" s="175" t="s">
        <v>21</v>
      </c>
      <c r="C515" s="124"/>
      <c r="D515" s="124"/>
      <c r="E515" s="124"/>
      <c r="F515" s="124"/>
      <c r="G515" s="124"/>
    </row>
    <row r="516" spans="1:7" ht="20.25" customHeight="1">
      <c r="A516" s="178"/>
      <c r="B516" s="175"/>
      <c r="C516" s="124"/>
      <c r="D516" s="124"/>
      <c r="E516" s="124"/>
      <c r="F516" s="124"/>
      <c r="G516" s="124"/>
    </row>
    <row r="517" spans="1:7" ht="71.25" customHeight="1">
      <c r="A517" s="177" t="s">
        <v>147</v>
      </c>
      <c r="B517" s="175" t="s">
        <v>21</v>
      </c>
      <c r="C517" s="124">
        <v>25322</v>
      </c>
      <c r="D517" s="124">
        <v>26500</v>
      </c>
      <c r="E517" s="124">
        <v>27200</v>
      </c>
      <c r="F517" s="124">
        <v>27600</v>
      </c>
      <c r="G517" s="124">
        <v>27700</v>
      </c>
    </row>
    <row r="518" spans="1:7" ht="20.25" customHeight="1">
      <c r="A518" s="178"/>
      <c r="B518" s="175"/>
      <c r="C518" s="124"/>
      <c r="D518" s="124"/>
      <c r="E518" s="124"/>
      <c r="F518" s="124"/>
      <c r="G518" s="124"/>
    </row>
    <row r="519" spans="1:7" ht="45" customHeight="1">
      <c r="A519" s="179" t="s">
        <v>149</v>
      </c>
      <c r="B519" s="175" t="s">
        <v>21</v>
      </c>
      <c r="C519" s="124">
        <v>95</v>
      </c>
      <c r="D519" s="124">
        <v>101</v>
      </c>
      <c r="E519" s="124">
        <v>102</v>
      </c>
      <c r="F519" s="124">
        <v>103</v>
      </c>
      <c r="G519" s="124">
        <v>104</v>
      </c>
    </row>
    <row r="520" spans="1:7" ht="20.25" customHeight="1">
      <c r="A520" s="178"/>
      <c r="B520" s="175"/>
      <c r="C520" s="124"/>
      <c r="D520" s="124"/>
      <c r="E520" s="124"/>
      <c r="F520" s="124"/>
      <c r="G520" s="124"/>
    </row>
    <row r="521" spans="1:7" ht="30" customHeight="1">
      <c r="A521" s="177" t="s">
        <v>148</v>
      </c>
      <c r="B521" s="175" t="s">
        <v>21</v>
      </c>
      <c r="C521" s="124"/>
      <c r="D521" s="124"/>
      <c r="E521" s="124"/>
      <c r="F521" s="124"/>
      <c r="G521" s="124"/>
    </row>
    <row r="522" spans="1:7" ht="20.25" customHeight="1">
      <c r="A522" s="178"/>
      <c r="B522" s="175"/>
      <c r="C522" s="124"/>
      <c r="D522" s="124"/>
      <c r="E522" s="124"/>
      <c r="F522" s="124"/>
      <c r="G522" s="124"/>
    </row>
    <row r="523" spans="1:7" ht="49.5" customHeight="1">
      <c r="A523" s="177" t="s">
        <v>150</v>
      </c>
      <c r="B523" s="175" t="s">
        <v>21</v>
      </c>
      <c r="C523" s="124">
        <v>2875</v>
      </c>
      <c r="D523" s="124">
        <v>2930</v>
      </c>
      <c r="E523" s="124">
        <v>3000</v>
      </c>
      <c r="F523" s="124">
        <v>3165</v>
      </c>
      <c r="G523" s="124">
        <v>3350</v>
      </c>
    </row>
    <row r="524" spans="1:7" ht="20.25" customHeight="1">
      <c r="A524" s="178"/>
      <c r="B524" s="175"/>
      <c r="C524" s="124"/>
      <c r="D524" s="124"/>
      <c r="E524" s="124"/>
      <c r="F524" s="124"/>
      <c r="G524" s="124"/>
    </row>
    <row r="525" spans="1:7" ht="33.75" customHeight="1">
      <c r="A525" s="179" t="s">
        <v>151</v>
      </c>
      <c r="B525" s="175" t="s">
        <v>21</v>
      </c>
      <c r="C525" s="124">
        <v>353</v>
      </c>
      <c r="D525" s="124">
        <v>420</v>
      </c>
      <c r="E525" s="124">
        <v>460</v>
      </c>
      <c r="F525" s="124">
        <v>500</v>
      </c>
      <c r="G525" s="124">
        <v>545</v>
      </c>
    </row>
    <row r="526" spans="1:7" ht="20.25" customHeight="1">
      <c r="A526" s="178"/>
      <c r="B526" s="175"/>
      <c r="C526" s="124"/>
      <c r="D526" s="124"/>
      <c r="E526" s="124"/>
      <c r="F526" s="124"/>
      <c r="G526" s="124"/>
    </row>
    <row r="527" spans="1:7" ht="46.5" customHeight="1">
      <c r="A527" s="177" t="s">
        <v>152</v>
      </c>
      <c r="B527" s="175" t="s">
        <v>21</v>
      </c>
      <c r="C527" s="124">
        <v>1444</v>
      </c>
      <c r="D527" s="124">
        <v>1415</v>
      </c>
      <c r="E527" s="124">
        <v>1388</v>
      </c>
      <c r="F527" s="124">
        <v>1360</v>
      </c>
      <c r="G527" s="124">
        <v>1355</v>
      </c>
    </row>
    <row r="528" spans="1:7" ht="20.25" customHeight="1">
      <c r="A528" s="178"/>
      <c r="B528" s="175"/>
      <c r="C528" s="124"/>
      <c r="D528" s="124"/>
      <c r="E528" s="124"/>
      <c r="F528" s="124"/>
      <c r="G528" s="124"/>
    </row>
    <row r="529" spans="1:7" ht="45" customHeight="1">
      <c r="A529" s="179" t="s">
        <v>161</v>
      </c>
      <c r="B529" s="175" t="s">
        <v>21</v>
      </c>
      <c r="C529" s="124">
        <v>26</v>
      </c>
      <c r="D529" s="124">
        <v>28</v>
      </c>
      <c r="E529" s="124">
        <v>29</v>
      </c>
      <c r="F529" s="124">
        <v>30</v>
      </c>
      <c r="G529" s="124">
        <v>32</v>
      </c>
    </row>
    <row r="530" spans="1:7" ht="20.25" customHeight="1">
      <c r="A530" s="178"/>
      <c r="B530" s="175"/>
      <c r="C530" s="124"/>
      <c r="D530" s="124"/>
      <c r="E530" s="124"/>
      <c r="F530" s="124"/>
      <c r="G530" s="124"/>
    </row>
    <row r="531" spans="1:7" ht="66.75" customHeight="1">
      <c r="A531" s="177" t="s">
        <v>153</v>
      </c>
      <c r="B531" s="175" t="s">
        <v>21</v>
      </c>
      <c r="C531" s="124"/>
      <c r="D531" s="124"/>
      <c r="E531" s="124"/>
      <c r="F531" s="124"/>
      <c r="G531" s="124"/>
    </row>
    <row r="532" spans="1:7" ht="20.25" customHeight="1">
      <c r="A532" s="178"/>
      <c r="B532" s="175"/>
      <c r="C532" s="124"/>
      <c r="D532" s="124"/>
      <c r="E532" s="124"/>
      <c r="F532" s="124"/>
      <c r="G532" s="124"/>
    </row>
    <row r="533" spans="1:7" ht="63.75" customHeight="1">
      <c r="A533" s="179" t="s">
        <v>154</v>
      </c>
      <c r="B533" s="180" t="s">
        <v>21</v>
      </c>
      <c r="C533" s="124"/>
      <c r="D533" s="124"/>
      <c r="E533" s="124"/>
      <c r="F533" s="124"/>
      <c r="G533" s="124"/>
    </row>
    <row r="534" spans="1:7" ht="20.25" customHeight="1">
      <c r="A534" s="178"/>
      <c r="B534" s="180"/>
      <c r="C534" s="149"/>
      <c r="D534" s="149"/>
      <c r="E534" s="149"/>
      <c r="F534" s="124"/>
      <c r="G534" s="124"/>
    </row>
    <row r="535" spans="1:7" ht="20.25" customHeight="1">
      <c r="A535" s="177" t="s">
        <v>155</v>
      </c>
      <c r="B535" s="180" t="s">
        <v>21</v>
      </c>
      <c r="C535" s="149"/>
      <c r="D535" s="149"/>
      <c r="E535" s="149"/>
      <c r="F535" s="124"/>
      <c r="G535" s="124"/>
    </row>
    <row r="536" spans="1:7" ht="20.25" customHeight="1">
      <c r="A536" s="178"/>
      <c r="B536" s="180"/>
      <c r="C536" s="149"/>
      <c r="D536" s="149"/>
      <c r="E536" s="149"/>
      <c r="F536" s="124"/>
      <c r="G536" s="124"/>
    </row>
    <row r="537" spans="1:7" ht="52.5" customHeight="1">
      <c r="A537" s="177" t="s">
        <v>156</v>
      </c>
      <c r="B537" s="180" t="s">
        <v>21</v>
      </c>
      <c r="C537" s="149">
        <v>44</v>
      </c>
      <c r="D537" s="149">
        <v>44</v>
      </c>
      <c r="E537" s="149">
        <v>44</v>
      </c>
      <c r="F537" s="124">
        <v>44</v>
      </c>
      <c r="G537" s="124">
        <v>44</v>
      </c>
    </row>
    <row r="538" spans="1:7" ht="20.25" customHeight="1">
      <c r="A538" s="178"/>
      <c r="B538" s="180"/>
      <c r="C538" s="149"/>
      <c r="D538" s="149"/>
      <c r="E538" s="149"/>
      <c r="F538" s="124"/>
      <c r="G538" s="124"/>
    </row>
    <row r="539" spans="1:7" ht="71.25" customHeight="1">
      <c r="A539" s="177" t="s">
        <v>157</v>
      </c>
      <c r="B539" s="180" t="s">
        <v>21</v>
      </c>
      <c r="C539" s="149"/>
      <c r="D539" s="149"/>
      <c r="E539" s="149"/>
      <c r="F539" s="124"/>
      <c r="G539" s="124"/>
    </row>
    <row r="540" spans="1:7" ht="20.25" customHeight="1">
      <c r="A540" s="178"/>
      <c r="B540" s="181"/>
      <c r="C540" s="149"/>
      <c r="D540" s="149"/>
      <c r="E540" s="149"/>
      <c r="F540" s="124"/>
      <c r="G540" s="124"/>
    </row>
    <row r="541" spans="1:7" ht="31.5" customHeight="1">
      <c r="A541" s="187" t="s">
        <v>158</v>
      </c>
      <c r="B541" s="180" t="s">
        <v>21</v>
      </c>
      <c r="C541" s="149"/>
      <c r="D541" s="149"/>
      <c r="E541" s="149"/>
      <c r="F541" s="124"/>
      <c r="G541" s="124"/>
    </row>
    <row r="542" spans="1:7" ht="20.25" customHeight="1">
      <c r="A542" s="178"/>
      <c r="B542" s="181"/>
      <c r="C542" s="149"/>
      <c r="D542" s="149"/>
      <c r="E542" s="149"/>
      <c r="F542" s="124"/>
      <c r="G542" s="124"/>
    </row>
    <row r="543" spans="1:7" ht="15" customHeight="1">
      <c r="A543" s="203" t="s">
        <v>86</v>
      </c>
      <c r="B543" s="204"/>
      <c r="C543" s="204"/>
      <c r="D543" s="204"/>
      <c r="E543" s="204"/>
      <c r="F543" s="204"/>
      <c r="G543" s="205"/>
    </row>
    <row r="544" spans="1:7" ht="51.75" customHeight="1">
      <c r="A544" s="11" t="s">
        <v>98</v>
      </c>
      <c r="B544" s="48" t="s">
        <v>21</v>
      </c>
      <c r="C544" s="126">
        <f>C546+C547+C548+C549+C550+C551+C552+C553+C554+C555+C556+C557+C558+C559+C560+C561</f>
        <v>2985513.5</v>
      </c>
      <c r="D544" s="127">
        <f>D546+D547+D548+D549+D550+D551+D552+D553+D554+D555+D556+D557+D558+D559+D560+D561</f>
        <v>3529997.6</v>
      </c>
      <c r="E544" s="127">
        <f>E546+E547+E548+E549+E550+E551+E552+E553+E554+E555+E556+E557+E558+E559+E560+E561</f>
        <v>3560020</v>
      </c>
      <c r="F544" s="127">
        <f>F546+F547+F548+F549+F550+F551+F552+F553+F554+F555+F556+F557+F558+F559+F560+F561</f>
        <v>3629136.2</v>
      </c>
      <c r="G544" s="127">
        <f>G546+G547+G548+G549+G550+G551+G552+G553+G554+G555+G556+G557+G558+G559+G560+G561</f>
        <v>3766391.2</v>
      </c>
    </row>
    <row r="545" spans="1:7" ht="15" customHeight="1">
      <c r="A545" s="82" t="s">
        <v>87</v>
      </c>
      <c r="B545" s="48"/>
      <c r="C545" s="124"/>
      <c r="D545" s="124"/>
      <c r="E545" s="124"/>
      <c r="F545" s="124"/>
      <c r="G545" s="124"/>
    </row>
    <row r="546" spans="1:7" ht="20.25" customHeight="1">
      <c r="A546" s="82" t="s">
        <v>105</v>
      </c>
      <c r="B546" s="48" t="s">
        <v>21</v>
      </c>
      <c r="C546" s="124">
        <v>73146</v>
      </c>
      <c r="D546" s="124">
        <v>230000</v>
      </c>
      <c r="E546" s="124">
        <v>180000</v>
      </c>
      <c r="F546" s="124">
        <v>190000</v>
      </c>
      <c r="G546" s="124">
        <v>200000</v>
      </c>
    </row>
    <row r="547" spans="1:7" ht="32.25" customHeight="1">
      <c r="A547" s="82" t="s">
        <v>89</v>
      </c>
      <c r="B547" s="48" t="s">
        <v>21</v>
      </c>
      <c r="C547" s="124">
        <v>656627</v>
      </c>
      <c r="D547" s="124">
        <v>701296</v>
      </c>
      <c r="E547" s="124">
        <v>729347</v>
      </c>
      <c r="F547" s="124">
        <v>735000</v>
      </c>
      <c r="G547" s="124">
        <v>770000</v>
      </c>
    </row>
    <row r="548" spans="1:7" ht="29.25" customHeight="1">
      <c r="A548" s="82" t="s">
        <v>106</v>
      </c>
      <c r="B548" s="48" t="s">
        <v>21</v>
      </c>
      <c r="C548" s="124">
        <v>738707</v>
      </c>
      <c r="D548" s="124">
        <v>900500</v>
      </c>
      <c r="E548" s="124">
        <v>930000</v>
      </c>
      <c r="F548" s="124">
        <v>960000</v>
      </c>
      <c r="G548" s="124">
        <v>1000000</v>
      </c>
    </row>
    <row r="549" spans="1:7" ht="30.75" customHeight="1">
      <c r="A549" s="82" t="s">
        <v>107</v>
      </c>
      <c r="B549" s="48" t="s">
        <v>21</v>
      </c>
      <c r="C549" s="35">
        <v>4062</v>
      </c>
      <c r="D549" s="35">
        <v>6767.6</v>
      </c>
      <c r="E549" s="35">
        <v>6541.4</v>
      </c>
      <c r="F549" s="35">
        <v>6654.6</v>
      </c>
      <c r="G549" s="35">
        <v>6654.6</v>
      </c>
    </row>
    <row r="550" spans="1:7" ht="30" customHeight="1">
      <c r="A550" s="82" t="s">
        <v>88</v>
      </c>
      <c r="B550" s="48" t="s">
        <v>21</v>
      </c>
      <c r="C550" s="35">
        <v>7301.7</v>
      </c>
      <c r="D550" s="124">
        <v>7200</v>
      </c>
      <c r="E550" s="124">
        <v>7250</v>
      </c>
      <c r="F550" s="124">
        <v>7300</v>
      </c>
      <c r="G550" s="124">
        <v>7350</v>
      </c>
    </row>
    <row r="551" spans="1:7" ht="30.75" customHeight="1">
      <c r="A551" s="82" t="s">
        <v>93</v>
      </c>
      <c r="B551" s="48" t="s">
        <v>21</v>
      </c>
      <c r="C551" s="124">
        <v>43248</v>
      </c>
      <c r="D551" s="124">
        <v>48000</v>
      </c>
      <c r="E551" s="124">
        <v>48000</v>
      </c>
      <c r="F551" s="124">
        <v>48000</v>
      </c>
      <c r="G551" s="124">
        <v>48000</v>
      </c>
    </row>
    <row r="552" spans="1:7" ht="15" customHeight="1">
      <c r="A552" s="82" t="s">
        <v>90</v>
      </c>
      <c r="B552" s="48" t="s">
        <v>21</v>
      </c>
      <c r="C552" s="35">
        <v>26478.3</v>
      </c>
      <c r="D552" s="124">
        <v>25000</v>
      </c>
      <c r="E552" s="124">
        <v>26000</v>
      </c>
      <c r="F552" s="124">
        <v>26000</v>
      </c>
      <c r="G552" s="124">
        <v>26000</v>
      </c>
    </row>
    <row r="553" spans="1:7" ht="29.25" customHeight="1">
      <c r="A553" s="83" t="s">
        <v>132</v>
      </c>
      <c r="B553" s="48" t="s">
        <v>21</v>
      </c>
      <c r="C553" s="124">
        <v>66126</v>
      </c>
      <c r="D553" s="124">
        <v>66200</v>
      </c>
      <c r="E553" s="125">
        <v>66500</v>
      </c>
      <c r="F553" s="124">
        <v>66800</v>
      </c>
      <c r="G553" s="124">
        <v>67000</v>
      </c>
    </row>
    <row r="554" spans="1:7" ht="35.25" customHeight="1">
      <c r="A554" s="82" t="s">
        <v>95</v>
      </c>
      <c r="B554" s="48" t="s">
        <v>21</v>
      </c>
      <c r="C554" s="124">
        <v>77473</v>
      </c>
      <c r="D554" s="124">
        <v>107600</v>
      </c>
      <c r="E554" s="124">
        <v>110000</v>
      </c>
      <c r="F554" s="124">
        <v>113000</v>
      </c>
      <c r="G554" s="124">
        <v>115000</v>
      </c>
    </row>
    <row r="555" spans="1:7" ht="19.5" customHeight="1">
      <c r="A555" s="82" t="s">
        <v>91</v>
      </c>
      <c r="B555" s="48" t="s">
        <v>21</v>
      </c>
      <c r="C555" s="35">
        <v>29026.3</v>
      </c>
      <c r="D555" s="124">
        <v>7700</v>
      </c>
      <c r="E555" s="124">
        <v>0</v>
      </c>
      <c r="F555" s="124">
        <v>0</v>
      </c>
      <c r="G555" s="124">
        <v>0</v>
      </c>
    </row>
    <row r="556" spans="1:7" ht="15.75">
      <c r="A556" s="82" t="s">
        <v>92</v>
      </c>
      <c r="B556" s="48" t="s">
        <v>21</v>
      </c>
      <c r="C556" s="35">
        <v>546</v>
      </c>
      <c r="D556" s="35">
        <v>9219</v>
      </c>
      <c r="E556" s="35">
        <v>3866.6</v>
      </c>
      <c r="F556" s="35">
        <v>3866.6</v>
      </c>
      <c r="G556" s="35">
        <v>3866.6</v>
      </c>
    </row>
    <row r="557" spans="1:7" ht="21" customHeight="1">
      <c r="A557" s="82" t="s">
        <v>128</v>
      </c>
      <c r="B557" s="48" t="s">
        <v>21</v>
      </c>
      <c r="C557" s="35">
        <v>2593</v>
      </c>
      <c r="D557" s="124">
        <v>10000</v>
      </c>
      <c r="E557" s="124">
        <v>12000</v>
      </c>
      <c r="F557" s="124">
        <v>12000</v>
      </c>
      <c r="G557" s="124">
        <v>12000</v>
      </c>
    </row>
    <row r="558" spans="1:7" ht="15.75">
      <c r="A558" s="11" t="s">
        <v>133</v>
      </c>
      <c r="B558" s="48" t="s">
        <v>21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</row>
    <row r="559" spans="1:7" ht="15.75">
      <c r="A559" s="82" t="s">
        <v>94</v>
      </c>
      <c r="B559" s="48" t="s">
        <v>21</v>
      </c>
      <c r="C559" s="35">
        <v>9088.2</v>
      </c>
      <c r="D559" s="35">
        <v>8515</v>
      </c>
      <c r="E559" s="35">
        <v>8515</v>
      </c>
      <c r="F559" s="35">
        <v>8515</v>
      </c>
      <c r="G559" s="35">
        <v>8520</v>
      </c>
    </row>
    <row r="560" spans="1:7" ht="15.75">
      <c r="A560" s="82" t="s">
        <v>134</v>
      </c>
      <c r="B560" s="48" t="s">
        <v>21</v>
      </c>
      <c r="C560" s="124">
        <v>834</v>
      </c>
      <c r="D560" s="124">
        <v>2000</v>
      </c>
      <c r="E560" s="124">
        <v>2000</v>
      </c>
      <c r="F560" s="124">
        <v>2000</v>
      </c>
      <c r="G560" s="124">
        <v>2000</v>
      </c>
    </row>
    <row r="561" spans="1:7" ht="31.5">
      <c r="A561" s="11" t="s">
        <v>135</v>
      </c>
      <c r="B561" s="48" t="s">
        <v>21</v>
      </c>
      <c r="C561" s="125">
        <v>1250257</v>
      </c>
      <c r="D561" s="124">
        <v>1400000</v>
      </c>
      <c r="E561" s="124">
        <v>1430000</v>
      </c>
      <c r="F561" s="124">
        <v>1450000</v>
      </c>
      <c r="G561" s="124">
        <v>1500000</v>
      </c>
    </row>
    <row r="562" spans="1:7" ht="15.75">
      <c r="A562" s="206" t="s">
        <v>27</v>
      </c>
      <c r="B562" s="207"/>
      <c r="C562" s="207"/>
      <c r="D562" s="207"/>
      <c r="E562" s="207"/>
      <c r="F562" s="207"/>
      <c r="G562" s="208"/>
    </row>
    <row r="563" spans="1:7" ht="31.5">
      <c r="A563" s="69" t="s">
        <v>177</v>
      </c>
      <c r="B563" s="70" t="s">
        <v>5</v>
      </c>
      <c r="C563" s="135">
        <v>47092</v>
      </c>
      <c r="D563" s="135">
        <v>46700</v>
      </c>
      <c r="E563" s="135">
        <v>46470</v>
      </c>
      <c r="F563" s="135">
        <v>46240</v>
      </c>
      <c r="G563" s="135">
        <v>46010</v>
      </c>
    </row>
    <row r="564" spans="1:7" ht="48.75" customHeight="1">
      <c r="A564" s="98" t="s">
        <v>182</v>
      </c>
      <c r="B564" s="70" t="s">
        <v>5</v>
      </c>
      <c r="C564" s="135">
        <f>C567+C569+C572+C574+C576+C578+C580+C582+C584+C586+C588+C590+C592+C595+C597+C599+C602+C604+C606</f>
        <v>15803</v>
      </c>
      <c r="D564" s="135">
        <f>D567+D569+D572+D574+D576+D578+D580+D582+D584+D586+D588+D590+D592+D595+D597+D599+D602+D604+D606</f>
        <v>15495</v>
      </c>
      <c r="E564" s="135">
        <f>E567+E569+E572+E574+E576+E578+E580+E582+E584+E586+E588+E590+E592+E595+E597+E599+E602+E604+E606</f>
        <v>15350</v>
      </c>
      <c r="F564" s="135">
        <f>F567+F569+F572+F574+F576+F578+F580+F582+F584+F586+F588+F590+F592+F595+F597+F599+F602+F604+F606</f>
        <v>15230</v>
      </c>
      <c r="G564" s="135">
        <f>G567+G569+G572+G574+G576+G578+G580+G582+G584+G586+G588+G590+G592+G595+G597+G599+G602+G604+G606</f>
        <v>15125</v>
      </c>
    </row>
    <row r="565" spans="1:7" ht="32.25" customHeight="1">
      <c r="A565" s="95" t="s">
        <v>103</v>
      </c>
      <c r="B565" s="96"/>
      <c r="C565" s="135"/>
      <c r="D565" s="135"/>
      <c r="E565" s="135"/>
      <c r="F565" s="135"/>
      <c r="G565" s="135"/>
    </row>
    <row r="566" spans="1:7" ht="15.75" customHeight="1">
      <c r="A566" s="97"/>
      <c r="B566" s="96"/>
      <c r="C566" s="135"/>
      <c r="D566" s="135"/>
      <c r="E566" s="135"/>
      <c r="F566" s="135"/>
      <c r="G566" s="135"/>
    </row>
    <row r="567" spans="1:10" ht="49.5" customHeight="1">
      <c r="A567" s="99" t="s">
        <v>144</v>
      </c>
      <c r="B567" s="100" t="s">
        <v>5</v>
      </c>
      <c r="C567" s="135">
        <v>185</v>
      </c>
      <c r="D567" s="135">
        <v>160</v>
      </c>
      <c r="E567" s="135">
        <v>155</v>
      </c>
      <c r="F567" s="135">
        <v>119</v>
      </c>
      <c r="G567" s="135">
        <v>108</v>
      </c>
      <c r="J567" s="1" t="s">
        <v>198</v>
      </c>
    </row>
    <row r="568" spans="1:7" ht="15" customHeight="1">
      <c r="A568" s="101"/>
      <c r="B568" s="100"/>
      <c r="C568" s="135"/>
      <c r="D568" s="135"/>
      <c r="E568" s="135"/>
      <c r="F568" s="135"/>
      <c r="G568" s="135"/>
    </row>
    <row r="569" spans="1:7" ht="29.25" customHeight="1">
      <c r="A569" s="102" t="s">
        <v>183</v>
      </c>
      <c r="B569" s="100" t="s">
        <v>5</v>
      </c>
      <c r="C569" s="135"/>
      <c r="D569" s="135"/>
      <c r="E569" s="135"/>
      <c r="F569" s="135"/>
      <c r="G569" s="135"/>
    </row>
    <row r="570" spans="1:7" ht="15.75" customHeight="1">
      <c r="A570" s="223"/>
      <c r="B570" s="235"/>
      <c r="C570" s="211"/>
      <c r="D570" s="211"/>
      <c r="E570" s="211"/>
      <c r="F570" s="211"/>
      <c r="G570" s="211"/>
    </row>
    <row r="571" spans="1:15" ht="21" customHeight="1" hidden="1">
      <c r="A571" s="224"/>
      <c r="B571" s="236"/>
      <c r="C571" s="212"/>
      <c r="D571" s="212"/>
      <c r="E571" s="212"/>
      <c r="F571" s="212"/>
      <c r="G571" s="212"/>
      <c r="L571" s="213" t="s">
        <v>171</v>
      </c>
      <c r="M571" s="214"/>
      <c r="N571" s="214"/>
      <c r="O571" s="214"/>
    </row>
    <row r="572" spans="1:7" ht="31.5" customHeight="1">
      <c r="A572" s="104" t="s">
        <v>145</v>
      </c>
      <c r="B572" s="100" t="s">
        <v>5</v>
      </c>
      <c r="C572" s="135">
        <v>7105</v>
      </c>
      <c r="D572" s="135">
        <v>6950</v>
      </c>
      <c r="E572" s="140">
        <v>6970</v>
      </c>
      <c r="F572" s="140">
        <v>6980</v>
      </c>
      <c r="G572" s="140">
        <v>6980</v>
      </c>
    </row>
    <row r="573" spans="1:7" ht="15.75" customHeight="1">
      <c r="A573" s="104"/>
      <c r="B573" s="100"/>
      <c r="C573" s="135"/>
      <c r="D573" s="135"/>
      <c r="E573" s="135"/>
      <c r="F573" s="135"/>
      <c r="G573" s="135"/>
    </row>
    <row r="574" spans="1:7" ht="49.5" customHeight="1">
      <c r="A574" s="101" t="s">
        <v>142</v>
      </c>
      <c r="B574" s="100" t="s">
        <v>5</v>
      </c>
      <c r="C574" s="135">
        <v>790</v>
      </c>
      <c r="D574" s="135">
        <v>770</v>
      </c>
      <c r="E574" s="135">
        <v>750</v>
      </c>
      <c r="F574" s="135">
        <v>740</v>
      </c>
      <c r="G574" s="135">
        <v>732</v>
      </c>
    </row>
    <row r="575" spans="1:7" ht="16.5" customHeight="1">
      <c r="A575" s="105"/>
      <c r="B575" s="100"/>
      <c r="C575" s="135"/>
      <c r="D575" s="135"/>
      <c r="E575" s="135"/>
      <c r="F575" s="135"/>
      <c r="G575" s="135"/>
    </row>
    <row r="576" spans="1:7" ht="66.75" customHeight="1">
      <c r="A576" s="101" t="s">
        <v>143</v>
      </c>
      <c r="B576" s="100" t="s">
        <v>5</v>
      </c>
      <c r="C576" s="135">
        <v>283</v>
      </c>
      <c r="D576" s="135">
        <v>280</v>
      </c>
      <c r="E576" s="135">
        <v>250</v>
      </c>
      <c r="F576" s="135">
        <v>245</v>
      </c>
      <c r="G576" s="135">
        <v>243</v>
      </c>
    </row>
    <row r="577" spans="1:7" ht="18.75" customHeight="1">
      <c r="A577" s="105"/>
      <c r="B577" s="100"/>
      <c r="C577" s="135"/>
      <c r="D577" s="135"/>
      <c r="E577" s="135"/>
      <c r="F577" s="135"/>
      <c r="G577" s="135"/>
    </row>
    <row r="578" spans="1:7" ht="25.5" customHeight="1">
      <c r="A578" s="101" t="s">
        <v>146</v>
      </c>
      <c r="B578" s="100" t="s">
        <v>5</v>
      </c>
      <c r="C578" s="135">
        <v>140</v>
      </c>
      <c r="D578" s="135">
        <v>130</v>
      </c>
      <c r="E578" s="135">
        <v>128</v>
      </c>
      <c r="F578" s="135">
        <v>120</v>
      </c>
      <c r="G578" s="135">
        <v>115</v>
      </c>
    </row>
    <row r="579" spans="1:7" ht="12" customHeight="1">
      <c r="A579" s="106"/>
      <c r="B579" s="100"/>
      <c r="C579" s="135"/>
      <c r="D579" s="135"/>
      <c r="E579" s="135"/>
      <c r="F579" s="135"/>
      <c r="G579" s="135"/>
    </row>
    <row r="580" spans="1:7" ht="46.5" customHeight="1">
      <c r="A580" s="99" t="s">
        <v>147</v>
      </c>
      <c r="B580" s="100" t="s">
        <v>5</v>
      </c>
      <c r="C580" s="135">
        <v>855</v>
      </c>
      <c r="D580" s="135">
        <v>830</v>
      </c>
      <c r="E580" s="135">
        <v>800</v>
      </c>
      <c r="F580" s="135">
        <v>790</v>
      </c>
      <c r="G580" s="135">
        <v>785</v>
      </c>
    </row>
    <row r="581" spans="1:7" ht="15" customHeight="1">
      <c r="A581" s="106"/>
      <c r="B581" s="100"/>
      <c r="C581" s="135"/>
      <c r="D581" s="135"/>
      <c r="E581" s="135"/>
      <c r="F581" s="135"/>
      <c r="G581" s="135"/>
    </row>
    <row r="582" spans="1:7" ht="34.5" customHeight="1">
      <c r="A582" s="101" t="s">
        <v>148</v>
      </c>
      <c r="B582" s="100" t="s">
        <v>5</v>
      </c>
      <c r="C582" s="135">
        <v>540</v>
      </c>
      <c r="D582" s="135">
        <v>525</v>
      </c>
      <c r="E582" s="135">
        <v>510</v>
      </c>
      <c r="F582" s="135">
        <v>515</v>
      </c>
      <c r="G582" s="135">
        <v>510</v>
      </c>
    </row>
    <row r="583" spans="1:7" ht="15" customHeight="1">
      <c r="A583" s="106"/>
      <c r="B583" s="100"/>
      <c r="C583" s="135"/>
      <c r="D583" s="135"/>
      <c r="E583" s="135"/>
      <c r="F583" s="135"/>
      <c r="G583" s="135"/>
    </row>
    <row r="584" spans="1:7" ht="49.5" customHeight="1">
      <c r="A584" s="101" t="s">
        <v>149</v>
      </c>
      <c r="B584" s="100" t="s">
        <v>5</v>
      </c>
      <c r="C584" s="135">
        <v>110</v>
      </c>
      <c r="D584" s="135">
        <v>105</v>
      </c>
      <c r="E584" s="135">
        <v>100</v>
      </c>
      <c r="F584" s="135">
        <v>95</v>
      </c>
      <c r="G584" s="135">
        <v>93</v>
      </c>
    </row>
    <row r="585" spans="1:7" ht="15.75" customHeight="1">
      <c r="A585" s="106"/>
      <c r="B585" s="100"/>
      <c r="C585" s="135"/>
      <c r="D585" s="135"/>
      <c r="E585" s="135"/>
      <c r="F585" s="135"/>
      <c r="G585" s="135"/>
    </row>
    <row r="586" spans="1:7" ht="34.5" customHeight="1">
      <c r="A586" s="101" t="s">
        <v>150</v>
      </c>
      <c r="B586" s="100" t="s">
        <v>5</v>
      </c>
      <c r="C586" s="135">
        <v>90</v>
      </c>
      <c r="D586" s="135">
        <v>92</v>
      </c>
      <c r="E586" s="135">
        <v>91</v>
      </c>
      <c r="F586" s="135">
        <v>90</v>
      </c>
      <c r="G586" s="135">
        <v>88</v>
      </c>
    </row>
    <row r="587" spans="1:7" ht="15" customHeight="1">
      <c r="A587" s="106"/>
      <c r="B587" s="100"/>
      <c r="C587" s="135"/>
      <c r="D587" s="135"/>
      <c r="E587" s="135"/>
      <c r="F587" s="135"/>
      <c r="G587" s="135"/>
    </row>
    <row r="588" spans="1:7" ht="30.75" customHeight="1">
      <c r="A588" s="101" t="s">
        <v>151</v>
      </c>
      <c r="B588" s="100" t="s">
        <v>5</v>
      </c>
      <c r="C588" s="135">
        <v>132</v>
      </c>
      <c r="D588" s="135">
        <v>130</v>
      </c>
      <c r="E588" s="135">
        <v>128</v>
      </c>
      <c r="F588" s="135">
        <v>125</v>
      </c>
      <c r="G588" s="135">
        <v>120</v>
      </c>
    </row>
    <row r="589" spans="1:7" ht="12.75" customHeight="1">
      <c r="A589" s="106"/>
      <c r="B589" s="100"/>
      <c r="C589" s="135"/>
      <c r="D589" s="135"/>
      <c r="E589" s="135"/>
      <c r="F589" s="135"/>
      <c r="G589" s="135"/>
    </row>
    <row r="590" spans="1:7" ht="33.75" customHeight="1">
      <c r="A590" s="101" t="s">
        <v>152</v>
      </c>
      <c r="B590" s="100" t="s">
        <v>5</v>
      </c>
      <c r="C590" s="135">
        <v>338</v>
      </c>
      <c r="D590" s="135">
        <v>335</v>
      </c>
      <c r="E590" s="135">
        <v>330</v>
      </c>
      <c r="F590" s="135">
        <v>320</v>
      </c>
      <c r="G590" s="135">
        <v>315</v>
      </c>
    </row>
    <row r="591" spans="1:7" ht="15" customHeight="1">
      <c r="A591" s="106"/>
      <c r="B591" s="100"/>
      <c r="C591" s="135"/>
      <c r="D591" s="135"/>
      <c r="E591" s="135"/>
      <c r="F591" s="135"/>
      <c r="G591" s="135"/>
    </row>
    <row r="592" spans="1:7" ht="51" customHeight="1">
      <c r="A592" s="101" t="s">
        <v>184</v>
      </c>
      <c r="B592" s="100" t="s">
        <v>5</v>
      </c>
      <c r="C592" s="135">
        <v>182</v>
      </c>
      <c r="D592" s="135">
        <v>175</v>
      </c>
      <c r="E592" s="135">
        <v>170</v>
      </c>
      <c r="F592" s="135">
        <v>165</v>
      </c>
      <c r="G592" s="135">
        <v>163</v>
      </c>
    </row>
    <row r="593" spans="1:7" ht="13.5" customHeight="1">
      <c r="A593" s="106"/>
      <c r="B593" s="100"/>
      <c r="C593" s="135"/>
      <c r="D593" s="135"/>
      <c r="E593" s="135"/>
      <c r="F593" s="135"/>
      <c r="G593" s="135"/>
    </row>
    <row r="594" spans="1:7" ht="15.75" customHeight="1" hidden="1">
      <c r="A594" s="59"/>
      <c r="B594" s="58"/>
      <c r="C594" s="57"/>
      <c r="D594" s="57"/>
      <c r="E594" s="57"/>
      <c r="F594" s="57"/>
      <c r="G594" s="57"/>
    </row>
    <row r="595" spans="1:7" ht="66.75" customHeight="1">
      <c r="A595" s="101" t="s">
        <v>153</v>
      </c>
      <c r="B595" s="100" t="s">
        <v>5</v>
      </c>
      <c r="C595" s="135">
        <v>33</v>
      </c>
      <c r="D595" s="135">
        <v>32</v>
      </c>
      <c r="E595" s="135">
        <v>31</v>
      </c>
      <c r="F595" s="135">
        <v>30</v>
      </c>
      <c r="G595" s="135">
        <v>28</v>
      </c>
    </row>
    <row r="596" spans="1:7" ht="14.25" customHeight="1">
      <c r="A596" s="106"/>
      <c r="B596" s="100"/>
      <c r="C596" s="135"/>
      <c r="D596" s="135"/>
      <c r="E596" s="135"/>
      <c r="F596" s="135"/>
      <c r="G596" s="135"/>
    </row>
    <row r="597" spans="1:7" ht="71.25" customHeight="1">
      <c r="A597" s="101" t="s">
        <v>154</v>
      </c>
      <c r="B597" s="100" t="s">
        <v>5</v>
      </c>
      <c r="C597" s="135">
        <v>1252</v>
      </c>
      <c r="D597" s="135">
        <v>1250</v>
      </c>
      <c r="E597" s="135">
        <v>1210</v>
      </c>
      <c r="F597" s="135">
        <v>1200</v>
      </c>
      <c r="G597" s="135">
        <v>1185</v>
      </c>
    </row>
    <row r="598" spans="1:7" ht="13.5" customHeight="1">
      <c r="A598" s="106"/>
      <c r="B598" s="100"/>
      <c r="C598" s="135"/>
      <c r="D598" s="135"/>
      <c r="E598" s="135"/>
      <c r="F598" s="135"/>
      <c r="G598" s="135"/>
    </row>
    <row r="599" spans="1:7" ht="20.25" customHeight="1">
      <c r="A599" s="101" t="s">
        <v>155</v>
      </c>
      <c r="B599" s="100" t="s">
        <v>5</v>
      </c>
      <c r="C599" s="135">
        <v>1710</v>
      </c>
      <c r="D599" s="135">
        <v>1700</v>
      </c>
      <c r="E599" s="135">
        <v>1685</v>
      </c>
      <c r="F599" s="135">
        <v>1670</v>
      </c>
      <c r="G599" s="135">
        <v>1655</v>
      </c>
    </row>
    <row r="600" spans="1:7" ht="15.75" customHeight="1">
      <c r="A600" s="106"/>
      <c r="B600" s="100"/>
      <c r="C600" s="135"/>
      <c r="D600" s="135"/>
      <c r="E600" s="135"/>
      <c r="F600" s="135"/>
      <c r="G600" s="135"/>
    </row>
    <row r="601" spans="1:7" ht="7.5" customHeight="1" hidden="1">
      <c r="A601" s="59"/>
      <c r="B601" s="58"/>
      <c r="C601" s="57"/>
      <c r="D601" s="57"/>
      <c r="E601" s="57"/>
      <c r="F601" s="57"/>
      <c r="G601" s="57"/>
    </row>
    <row r="602" spans="1:7" ht="48.75" customHeight="1">
      <c r="A602" s="101" t="s">
        <v>156</v>
      </c>
      <c r="B602" s="100" t="s">
        <v>5</v>
      </c>
      <c r="C602" s="135">
        <v>1825</v>
      </c>
      <c r="D602" s="135">
        <v>1823</v>
      </c>
      <c r="E602" s="135">
        <v>1820</v>
      </c>
      <c r="F602" s="135">
        <v>1815</v>
      </c>
      <c r="G602" s="135">
        <v>1800</v>
      </c>
    </row>
    <row r="603" spans="1:7" ht="15.75" customHeight="1">
      <c r="A603" s="106"/>
      <c r="B603" s="100"/>
      <c r="C603" s="135"/>
      <c r="D603" s="135"/>
      <c r="E603" s="135"/>
      <c r="F603" s="135"/>
      <c r="G603" s="135"/>
    </row>
    <row r="604" spans="1:7" ht="45" customHeight="1">
      <c r="A604" s="101" t="s">
        <v>157</v>
      </c>
      <c r="B604" s="100" t="s">
        <v>5</v>
      </c>
      <c r="C604" s="135">
        <v>155</v>
      </c>
      <c r="D604" s="135">
        <v>153</v>
      </c>
      <c r="E604" s="135">
        <v>150</v>
      </c>
      <c r="F604" s="135">
        <v>148</v>
      </c>
      <c r="G604" s="135">
        <v>145</v>
      </c>
    </row>
    <row r="605" spans="1:7" ht="15" customHeight="1">
      <c r="A605" s="106"/>
      <c r="B605" s="100"/>
      <c r="C605" s="135"/>
      <c r="D605" s="135"/>
      <c r="E605" s="135"/>
      <c r="F605" s="135"/>
      <c r="G605" s="135"/>
    </row>
    <row r="606" spans="1:7" ht="31.5" customHeight="1">
      <c r="A606" s="99" t="s">
        <v>158</v>
      </c>
      <c r="B606" s="100" t="s">
        <v>5</v>
      </c>
      <c r="C606" s="135">
        <v>78</v>
      </c>
      <c r="D606" s="135">
        <v>55</v>
      </c>
      <c r="E606" s="135">
        <v>72</v>
      </c>
      <c r="F606" s="135">
        <v>63</v>
      </c>
      <c r="G606" s="135">
        <v>60</v>
      </c>
    </row>
    <row r="607" spans="1:7" ht="13.5" customHeight="1">
      <c r="A607" s="106"/>
      <c r="B607" s="100"/>
      <c r="C607" s="135"/>
      <c r="D607" s="135"/>
      <c r="E607" s="135"/>
      <c r="F607" s="135"/>
      <c r="G607" s="135"/>
    </row>
    <row r="608" spans="1:7" ht="36" customHeight="1">
      <c r="A608" s="108" t="s">
        <v>196</v>
      </c>
      <c r="B608" s="100" t="s">
        <v>21</v>
      </c>
      <c r="C608" s="144">
        <f>C611+C614+C616+C618+C620+C622+C624+C626+C628+C630+C632+C634+C636+C638+C640+C642+C644+C646+C648</f>
        <v>5056216.823999999</v>
      </c>
      <c r="D608" s="137">
        <f>D611+D614+D616+D618+D620+D622+D624+D626+D628+D630+D632+D634+D636+D638+D640+D642+D644+D646+D648</f>
        <v>5163795.06</v>
      </c>
      <c r="E608" s="137">
        <f>E611+E614+E616+E618+E620+E622+E624+E626+E628+E630+E632+E634+E636+E638+E640+E642+E644+E646+E648</f>
        <v>5270476.511999999</v>
      </c>
      <c r="F608" s="137">
        <f>F611+F614+F616+F618+F620+F622+F624+F626+F628+F630+F632+F634+F636+F638+F640+F642+F644+F646+F648</f>
        <v>5331817.199999999</v>
      </c>
      <c r="G608" s="137">
        <f>G611+G614+G616+G618+G620+G622+G624+G626+G628+G630+G632+G634+G636+G638+G640+G642+G644+G646+G648</f>
        <v>5455239.84</v>
      </c>
    </row>
    <row r="609" spans="1:7" ht="66" customHeight="1">
      <c r="A609" s="111" t="s">
        <v>99</v>
      </c>
      <c r="B609" s="96"/>
      <c r="C609" s="139"/>
      <c r="D609" s="139"/>
      <c r="E609" s="139"/>
      <c r="F609" s="140"/>
      <c r="G609" s="140"/>
    </row>
    <row r="610" spans="1:7" ht="16.5" customHeight="1">
      <c r="A610" s="97"/>
      <c r="B610" s="96"/>
      <c r="C610" s="139"/>
      <c r="D610" s="139"/>
      <c r="E610" s="139"/>
      <c r="F610" s="140"/>
      <c r="G610" s="140"/>
    </row>
    <row r="611" spans="1:7" ht="51" customHeight="1">
      <c r="A611" s="99" t="s">
        <v>144</v>
      </c>
      <c r="B611" s="100" t="s">
        <v>21</v>
      </c>
      <c r="C611" s="137">
        <f>C567*C652*12/1000</f>
        <v>44251.26</v>
      </c>
      <c r="D611" s="137">
        <f>D567*D652*12/1000</f>
        <v>39916.8</v>
      </c>
      <c r="E611" s="137">
        <f>E567*E652*12/1000</f>
        <v>41143.2</v>
      </c>
      <c r="F611" s="137">
        <f>F567*F652*12/1000</f>
        <v>31773</v>
      </c>
      <c r="G611" s="137">
        <f>G567*G652*12/1000</f>
        <v>29989.44</v>
      </c>
    </row>
    <row r="612" spans="1:7" ht="23.25" customHeight="1">
      <c r="A612" s="106" t="s">
        <v>108</v>
      </c>
      <c r="B612" s="100"/>
      <c r="C612" s="139"/>
      <c r="D612" s="139"/>
      <c r="E612" s="139"/>
      <c r="F612" s="140"/>
      <c r="G612" s="140"/>
    </row>
    <row r="613" spans="1:7" ht="17.25" customHeight="1">
      <c r="A613" s="106"/>
      <c r="B613" s="100"/>
      <c r="C613" s="139"/>
      <c r="D613" s="139"/>
      <c r="E613" s="139"/>
      <c r="F613" s="140"/>
      <c r="G613" s="140"/>
    </row>
    <row r="614" spans="1:7" ht="33.75" customHeight="1">
      <c r="A614" s="102" t="s">
        <v>183</v>
      </c>
      <c r="B614" s="100" t="s">
        <v>21</v>
      </c>
      <c r="C614" s="139">
        <v>0</v>
      </c>
      <c r="D614" s="139">
        <v>0</v>
      </c>
      <c r="E614" s="139">
        <v>0</v>
      </c>
      <c r="F614" s="140">
        <v>0</v>
      </c>
      <c r="G614" s="140">
        <v>0</v>
      </c>
    </row>
    <row r="615" spans="1:7" ht="15.75" customHeight="1">
      <c r="A615" s="106"/>
      <c r="B615" s="100"/>
      <c r="C615" s="139"/>
      <c r="D615" s="139"/>
      <c r="E615" s="139"/>
      <c r="F615" s="140"/>
      <c r="G615" s="140"/>
    </row>
    <row r="616" spans="1:7" ht="31.5" customHeight="1">
      <c r="A616" s="104" t="s">
        <v>145</v>
      </c>
      <c r="B616" s="100" t="s">
        <v>21</v>
      </c>
      <c r="C616" s="137">
        <f>C572*C654*12/1000</f>
        <v>2304322.02</v>
      </c>
      <c r="D616" s="137">
        <f>D572*D654*12/1000</f>
        <v>2375232</v>
      </c>
      <c r="E616" s="137">
        <f>E572*E654*12/1000</f>
        <v>2443124.4</v>
      </c>
      <c r="F616" s="137">
        <f>F572*F654*12/1000</f>
        <v>2504424</v>
      </c>
      <c r="G616" s="137">
        <f>G572*G654*12/1000</f>
        <v>2571432</v>
      </c>
    </row>
    <row r="617" spans="1:7" ht="27" customHeight="1">
      <c r="A617" s="107"/>
      <c r="B617" s="100"/>
      <c r="C617" s="136"/>
      <c r="D617" s="136"/>
      <c r="E617" s="136"/>
      <c r="F617" s="135"/>
      <c r="G617" s="135"/>
    </row>
    <row r="618" spans="1:7" s="13" customFormat="1" ht="46.5" customHeight="1">
      <c r="A618" s="101" t="s">
        <v>142</v>
      </c>
      <c r="B618" s="100" t="s">
        <v>21</v>
      </c>
      <c r="C618" s="137">
        <f>C574*C656*12/1000</f>
        <v>288239.4</v>
      </c>
      <c r="D618" s="137">
        <f>D574*D656*12/1000</f>
        <v>289923.48</v>
      </c>
      <c r="E618" s="137">
        <f>E574*E656*12/1000</f>
        <v>298170</v>
      </c>
      <c r="F618" s="137">
        <f>F574*F656*12/1000</f>
        <v>297480</v>
      </c>
      <c r="G618" s="137">
        <f>G574*G656*12/1000</f>
        <v>305683.2</v>
      </c>
    </row>
    <row r="619" spans="1:7" s="13" customFormat="1" ht="25.5" customHeight="1">
      <c r="A619" s="105"/>
      <c r="B619" s="100"/>
      <c r="C619" s="144"/>
      <c r="D619" s="144"/>
      <c r="E619" s="144"/>
      <c r="F619" s="138"/>
      <c r="G619" s="138"/>
    </row>
    <row r="620" spans="1:7" s="13" customFormat="1" ht="61.5" customHeight="1">
      <c r="A620" s="101" t="s">
        <v>143</v>
      </c>
      <c r="B620" s="100" t="s">
        <v>21</v>
      </c>
      <c r="C620" s="137">
        <f>C576*C658*12/1000</f>
        <v>90832.812</v>
      </c>
      <c r="D620" s="137">
        <f>D576*D658*12/1000</f>
        <v>93461.76</v>
      </c>
      <c r="E620" s="137">
        <f>E576*E658*12/1000</f>
        <v>87618</v>
      </c>
      <c r="F620" s="137">
        <f>F576*F658*12/1000</f>
        <v>86730</v>
      </c>
      <c r="G620" s="137">
        <f>G576*G658*12/1000</f>
        <v>89229.6</v>
      </c>
    </row>
    <row r="621" spans="1:7" s="13" customFormat="1" ht="20.25" customHeight="1">
      <c r="A621" s="105"/>
      <c r="B621" s="100"/>
      <c r="C621" s="144"/>
      <c r="D621" s="137"/>
      <c r="E621" s="137"/>
      <c r="F621" s="140"/>
      <c r="G621" s="140"/>
    </row>
    <row r="622" spans="1:7" s="13" customFormat="1" ht="20.25" customHeight="1">
      <c r="A622" s="101" t="s">
        <v>146</v>
      </c>
      <c r="B622" s="100" t="s">
        <v>21</v>
      </c>
      <c r="C622" s="137">
        <f>C578*C660*12/1000</f>
        <v>36237.6</v>
      </c>
      <c r="D622" s="137">
        <f>D578*D660*12/1000</f>
        <v>34990.8</v>
      </c>
      <c r="E622" s="137">
        <f>E578*E660*12/1000</f>
        <v>35830.272</v>
      </c>
      <c r="F622" s="137">
        <f>F578*F660*12/1000</f>
        <v>34560</v>
      </c>
      <c r="G622" s="137">
        <f>G578*G660*12/1000</f>
        <v>34444.8</v>
      </c>
    </row>
    <row r="623" spans="1:7" s="13" customFormat="1" ht="14.25" customHeight="1">
      <c r="A623" s="99"/>
      <c r="B623" s="100"/>
      <c r="C623" s="137"/>
      <c r="D623" s="137"/>
      <c r="E623" s="137"/>
      <c r="F623" s="137"/>
      <c r="G623" s="137"/>
    </row>
    <row r="624" spans="1:7" s="13" customFormat="1" ht="51.75" customHeight="1">
      <c r="A624" s="99" t="s">
        <v>147</v>
      </c>
      <c r="B624" s="100" t="s">
        <v>21</v>
      </c>
      <c r="C624" s="137">
        <f>C580*C662*12/1000</f>
        <v>290296.44</v>
      </c>
      <c r="D624" s="137">
        <f>D580*D662*12/1000</f>
        <v>290234.4</v>
      </c>
      <c r="E624" s="137">
        <f>E580*E662*12/1000</f>
        <v>288000</v>
      </c>
      <c r="F624" s="137">
        <f>F580*F662*12/1000</f>
        <v>289140</v>
      </c>
      <c r="G624" s="137">
        <f>G580*G662*12/1000</f>
        <v>298614</v>
      </c>
    </row>
    <row r="625" spans="1:7" s="13" customFormat="1" ht="15.75" customHeight="1">
      <c r="A625" s="99"/>
      <c r="B625" s="100"/>
      <c r="C625" s="137"/>
      <c r="D625" s="137"/>
      <c r="E625" s="137"/>
      <c r="F625" s="137"/>
      <c r="G625" s="137"/>
    </row>
    <row r="626" spans="1:7" s="13" customFormat="1" ht="21" customHeight="1">
      <c r="A626" s="101" t="s">
        <v>148</v>
      </c>
      <c r="B626" s="100" t="s">
        <v>21</v>
      </c>
      <c r="C626" s="137">
        <f>C582*C664*12/1000</f>
        <v>124552.08</v>
      </c>
      <c r="D626" s="137">
        <f>D582*D664*12/1000</f>
        <v>133213.5</v>
      </c>
      <c r="E626" s="137">
        <f>E582*E664*12/1000</f>
        <v>140760</v>
      </c>
      <c r="F626" s="137">
        <f>F582*F664*12/1000</f>
        <v>145044.6</v>
      </c>
      <c r="G626" s="137">
        <f>G582*G664*12/1000</f>
        <v>149389.2</v>
      </c>
    </row>
    <row r="627" spans="1:7" s="13" customFormat="1" ht="14.25" customHeight="1">
      <c r="A627" s="106"/>
      <c r="B627" s="96"/>
      <c r="C627" s="137"/>
      <c r="D627" s="137"/>
      <c r="E627" s="137"/>
      <c r="F627" s="138"/>
      <c r="G627" s="138"/>
    </row>
    <row r="628" spans="1:7" s="13" customFormat="1" ht="47.25" customHeight="1">
      <c r="A628" s="101" t="s">
        <v>149</v>
      </c>
      <c r="B628" s="100" t="s">
        <v>21</v>
      </c>
      <c r="C628" s="137">
        <f>C584*C666*12/1000</f>
        <v>25812.6</v>
      </c>
      <c r="D628" s="137">
        <f>D584*D666*12/1000</f>
        <v>25624.62</v>
      </c>
      <c r="E628" s="137">
        <f>E584*E666*12/1000</f>
        <v>25380</v>
      </c>
      <c r="F628" s="137">
        <f>F584*F666*12/1000</f>
        <v>24966</v>
      </c>
      <c r="G628" s="137">
        <f>G584*G666*12/1000</f>
        <v>25444.8</v>
      </c>
    </row>
    <row r="629" spans="1:7" s="13" customFormat="1" ht="17.25" customHeight="1">
      <c r="A629" s="106"/>
      <c r="B629" s="96"/>
      <c r="C629" s="139"/>
      <c r="D629" s="139"/>
      <c r="E629" s="139"/>
      <c r="F629" s="140"/>
      <c r="G629" s="140"/>
    </row>
    <row r="630" spans="1:7" s="13" customFormat="1" ht="39" customHeight="1">
      <c r="A630" s="101" t="s">
        <v>150</v>
      </c>
      <c r="B630" s="100" t="s">
        <v>21</v>
      </c>
      <c r="C630" s="137">
        <f>C586*C668*12/1000</f>
        <v>23269.68</v>
      </c>
      <c r="D630" s="137">
        <f>D586*D668*12/1000</f>
        <v>24729.6</v>
      </c>
      <c r="E630" s="137">
        <f>E586*E668*12/1000</f>
        <v>25443.6</v>
      </c>
      <c r="F630" s="137">
        <f>F586*F668*12/1000</f>
        <v>26136</v>
      </c>
      <c r="G630" s="137">
        <f>G586*G668*12/1000</f>
        <v>26611.2</v>
      </c>
    </row>
    <row r="631" spans="1:7" s="13" customFormat="1" ht="18" customHeight="1">
      <c r="A631" s="101"/>
      <c r="B631" s="100"/>
      <c r="C631" s="137"/>
      <c r="D631" s="137"/>
      <c r="E631" s="137"/>
      <c r="F631" s="138"/>
      <c r="G631" s="138"/>
    </row>
    <row r="632" spans="1:7" s="13" customFormat="1" ht="34.5" customHeight="1">
      <c r="A632" s="101" t="s">
        <v>151</v>
      </c>
      <c r="B632" s="96" t="s">
        <v>21</v>
      </c>
      <c r="C632" s="137">
        <f>C588*C670*12/1000</f>
        <v>56909.952</v>
      </c>
      <c r="D632" s="137">
        <f>D588*D670*12/1000</f>
        <v>57785.52</v>
      </c>
      <c r="E632" s="137">
        <f>E588*E670*12/1000</f>
        <v>58659.84</v>
      </c>
      <c r="F632" s="137">
        <f>F588*F670*12/1000</f>
        <v>57600</v>
      </c>
      <c r="G632" s="137">
        <f>G588*G670*12/1000</f>
        <v>57499.2</v>
      </c>
    </row>
    <row r="633" spans="1:7" s="13" customFormat="1" ht="15.75" customHeight="1">
      <c r="A633" s="112"/>
      <c r="B633" s="113"/>
      <c r="C633" s="113"/>
      <c r="D633" s="113"/>
      <c r="E633" s="140"/>
      <c r="F633" s="140"/>
      <c r="G633" s="146"/>
    </row>
    <row r="634" spans="1:7" s="13" customFormat="1" ht="30" customHeight="1">
      <c r="A634" s="101" t="s">
        <v>152</v>
      </c>
      <c r="B634" s="100" t="s">
        <v>21</v>
      </c>
      <c r="C634" s="140">
        <f>C590*C672*12/1000</f>
        <v>63058.632</v>
      </c>
      <c r="D634" s="140">
        <f>D590*D672*12/1000</f>
        <v>64320</v>
      </c>
      <c r="E634" s="140">
        <f>E590*E672*12/1000</f>
        <v>65260.8</v>
      </c>
      <c r="F634" s="140">
        <f>F590*F672*12/1000</f>
        <v>64320</v>
      </c>
      <c r="G634" s="140">
        <f>G590*G672*12/1000</f>
        <v>65847.6</v>
      </c>
    </row>
    <row r="635" spans="1:7" s="13" customFormat="1" ht="13.5" customHeight="1">
      <c r="A635" s="106"/>
      <c r="B635" s="96"/>
      <c r="C635" s="140"/>
      <c r="D635" s="140"/>
      <c r="E635" s="140"/>
      <c r="F635" s="140"/>
      <c r="G635" s="140"/>
    </row>
    <row r="636" spans="1:7" s="13" customFormat="1" ht="47.25" customHeight="1">
      <c r="A636" s="101" t="s">
        <v>184</v>
      </c>
      <c r="B636" s="100" t="s">
        <v>21</v>
      </c>
      <c r="C636" s="140">
        <f>C592*C674*12/1000</f>
        <v>76319.88</v>
      </c>
      <c r="D636" s="140">
        <f>D592*D674*12/1000</f>
        <v>73920</v>
      </c>
      <c r="E636" s="140">
        <f>E592*E674*12/1000</f>
        <v>74868</v>
      </c>
      <c r="F636" s="140">
        <f>F592*F674*12/1000</f>
        <v>73458</v>
      </c>
      <c r="G636" s="140">
        <f>G592*G674*12/1000</f>
        <v>75306</v>
      </c>
    </row>
    <row r="637" spans="1:7" s="13" customFormat="1" ht="21" customHeight="1">
      <c r="A637" s="106"/>
      <c r="B637" s="110"/>
      <c r="C637" s="140"/>
      <c r="D637" s="140"/>
      <c r="E637" s="140"/>
      <c r="F637" s="140"/>
      <c r="G637" s="140"/>
    </row>
    <row r="638" spans="1:7" s="13" customFormat="1" ht="62.25" customHeight="1">
      <c r="A638" s="101" t="s">
        <v>153</v>
      </c>
      <c r="B638" s="100" t="s">
        <v>21</v>
      </c>
      <c r="C638" s="140">
        <f>C595*C676*12/1000</f>
        <v>8534.988</v>
      </c>
      <c r="D638" s="140">
        <f>D595*D676*12/1000</f>
        <v>8448</v>
      </c>
      <c r="E638" s="140">
        <f>E595*E676*12/1000</f>
        <v>8481.6</v>
      </c>
      <c r="F638" s="140">
        <f>F595*F676*12/1000</f>
        <v>8244</v>
      </c>
      <c r="G638" s="140">
        <f>G595*G676*12/1000</f>
        <v>7996.8</v>
      </c>
    </row>
    <row r="639" spans="1:7" s="13" customFormat="1" ht="20.25" customHeight="1">
      <c r="A639" s="106"/>
      <c r="B639" s="110"/>
      <c r="C639" s="140"/>
      <c r="D639" s="140"/>
      <c r="E639" s="140"/>
      <c r="F639" s="140"/>
      <c r="G639" s="140"/>
    </row>
    <row r="640" spans="1:7" s="13" customFormat="1" ht="62.25" customHeight="1">
      <c r="A640" s="101" t="s">
        <v>154</v>
      </c>
      <c r="B640" s="100" t="s">
        <v>21</v>
      </c>
      <c r="C640" s="140">
        <f>C597*C678*12/1000</f>
        <v>569860.32</v>
      </c>
      <c r="D640" s="140">
        <f>D597*D678*12/1000</f>
        <v>574500</v>
      </c>
      <c r="E640" s="140">
        <f>E597*E678*12/1000</f>
        <v>566280</v>
      </c>
      <c r="F640" s="140">
        <f>F597*F678*12/1000</f>
        <v>561600</v>
      </c>
      <c r="G640" s="140">
        <f>G597*G678*12/1000</f>
        <v>560268</v>
      </c>
    </row>
    <row r="641" spans="1:7" s="13" customFormat="1" ht="20.25" customHeight="1">
      <c r="A641" s="106"/>
      <c r="B641" s="110"/>
      <c r="C641" s="140"/>
      <c r="D641" s="135"/>
      <c r="E641" s="140"/>
      <c r="F641" s="140"/>
      <c r="G641" s="140"/>
    </row>
    <row r="642" spans="1:7" s="13" customFormat="1" ht="17.25" customHeight="1">
      <c r="A642" s="101" t="s">
        <v>155</v>
      </c>
      <c r="B642" s="96" t="s">
        <v>21</v>
      </c>
      <c r="C642" s="140">
        <f>C599*C680*12/1000</f>
        <v>427883.04</v>
      </c>
      <c r="D642" s="140">
        <f>D599*D680*12/1000</f>
        <v>433704</v>
      </c>
      <c r="E642" s="140">
        <f>E599*E680*12/1000</f>
        <v>436752</v>
      </c>
      <c r="F642" s="140">
        <f>F599*F680*12/1000</f>
        <v>442884</v>
      </c>
      <c r="G642" s="140">
        <f>G599*G680*12/1000</f>
        <v>454794</v>
      </c>
    </row>
    <row r="643" spans="1:7" s="13" customFormat="1" ht="22.5" customHeight="1">
      <c r="A643" s="106"/>
      <c r="B643" s="110"/>
      <c r="C643" s="140"/>
      <c r="D643" s="140"/>
      <c r="E643" s="140"/>
      <c r="F643" s="140"/>
      <c r="G643" s="140"/>
    </row>
    <row r="644" spans="1:7" s="13" customFormat="1" ht="49.5" customHeight="1">
      <c r="A644" s="101" t="s">
        <v>156</v>
      </c>
      <c r="B644" s="100" t="s">
        <v>21</v>
      </c>
      <c r="C644" s="140">
        <f>C602*C682*12/1000</f>
        <v>558647.1</v>
      </c>
      <c r="D644" s="140">
        <f>D602*D682*12/1000</f>
        <v>582010.98</v>
      </c>
      <c r="E644" s="140">
        <f>E602*E682*12/1000</f>
        <v>606060</v>
      </c>
      <c r="F644" s="140">
        <f>F602*F682*12/1000</f>
        <v>616374</v>
      </c>
      <c r="G644" s="140">
        <f>G602*G682*12/1000</f>
        <v>635040</v>
      </c>
    </row>
    <row r="645" spans="1:7" s="13" customFormat="1" ht="15.75" customHeight="1">
      <c r="A645" s="106"/>
      <c r="B645" s="110"/>
      <c r="C645" s="140"/>
      <c r="D645" s="140"/>
      <c r="E645" s="140"/>
      <c r="F645" s="140"/>
      <c r="G645" s="140"/>
    </row>
    <row r="646" spans="1:7" s="13" customFormat="1" ht="53.25" customHeight="1">
      <c r="A646" s="101" t="s">
        <v>157</v>
      </c>
      <c r="B646" s="100" t="s">
        <v>21</v>
      </c>
      <c r="C646" s="140">
        <f>C604*C684*12/1000</f>
        <v>42778.14</v>
      </c>
      <c r="D646" s="140">
        <f>D604*D684*12/1000</f>
        <v>43880.4</v>
      </c>
      <c r="E646" s="140">
        <f>E604*E684*12/1000</f>
        <v>44280</v>
      </c>
      <c r="F646" s="140">
        <f>F604*F684*12/1000</f>
        <v>44932.8</v>
      </c>
      <c r="G646" s="140">
        <f>G604*G684*12/1000</f>
        <v>45762</v>
      </c>
    </row>
    <row r="647" spans="1:7" s="13" customFormat="1" ht="16.5" customHeight="1">
      <c r="A647" s="106"/>
      <c r="B647" s="110"/>
      <c r="C647" s="140"/>
      <c r="D647" s="140"/>
      <c r="E647" s="140"/>
      <c r="F647" s="140"/>
      <c r="G647" s="140"/>
    </row>
    <row r="648" spans="1:7" s="13" customFormat="1" ht="33" customHeight="1">
      <c r="A648" s="99" t="s">
        <v>158</v>
      </c>
      <c r="B648" s="100" t="s">
        <v>21</v>
      </c>
      <c r="C648" s="140">
        <f>C606*C686*12/1000</f>
        <v>24410.88</v>
      </c>
      <c r="D648" s="140">
        <f>D606*D686*12/1000</f>
        <v>17899.2</v>
      </c>
      <c r="E648" s="140">
        <f>E606*E686*12/1000</f>
        <v>24364.8</v>
      </c>
      <c r="F648" s="140">
        <f>F606*F686*12/1000</f>
        <v>22150.8</v>
      </c>
      <c r="G648" s="140">
        <f>G606*G686*12/1000</f>
        <v>21888</v>
      </c>
    </row>
    <row r="649" spans="1:7" s="13" customFormat="1" ht="17.25" customHeight="1">
      <c r="A649" s="106"/>
      <c r="B649" s="110"/>
      <c r="C649" s="140"/>
      <c r="D649" s="140"/>
      <c r="E649" s="140"/>
      <c r="F649" s="140"/>
      <c r="G649" s="140"/>
    </row>
    <row r="650" spans="1:7" s="13" customFormat="1" ht="46.5" customHeight="1">
      <c r="A650" s="108" t="s">
        <v>197</v>
      </c>
      <c r="B650" s="100" t="s">
        <v>7</v>
      </c>
      <c r="C650" s="145">
        <f>C608/C564/12*1000</f>
        <v>26662.747706131744</v>
      </c>
      <c r="D650" s="140">
        <f>D608/D564/12*1000</f>
        <v>27771.297515327522</v>
      </c>
      <c r="E650" s="140">
        <f>E608/E564/12*1000</f>
        <v>28612.793224755696</v>
      </c>
      <c r="F650" s="145">
        <f>F608/F564/12*1000</f>
        <v>29173.873933026916</v>
      </c>
      <c r="G650" s="140">
        <f>G608/G564/12*1000</f>
        <v>30056.41785123967</v>
      </c>
    </row>
    <row r="651" spans="1:7" s="13" customFormat="1" ht="51.75" customHeight="1">
      <c r="A651" s="97" t="s">
        <v>78</v>
      </c>
      <c r="B651" s="96"/>
      <c r="C651" s="140"/>
      <c r="D651" s="140"/>
      <c r="E651" s="140"/>
      <c r="F651" s="140"/>
      <c r="G651" s="140"/>
    </row>
    <row r="652" spans="1:7" s="13" customFormat="1" ht="48.75" customHeight="1">
      <c r="A652" s="99" t="s">
        <v>144</v>
      </c>
      <c r="B652" s="103" t="s">
        <v>7</v>
      </c>
      <c r="C652" s="142">
        <v>19933</v>
      </c>
      <c r="D652" s="142">
        <v>20790</v>
      </c>
      <c r="E652" s="142">
        <v>22120</v>
      </c>
      <c r="F652" s="142">
        <v>22250</v>
      </c>
      <c r="G652" s="142">
        <v>23140</v>
      </c>
    </row>
    <row r="653" spans="1:7" s="13" customFormat="1" ht="21.75" customHeight="1">
      <c r="A653" s="109"/>
      <c r="B653" s="96"/>
      <c r="C653" s="140"/>
      <c r="D653" s="140"/>
      <c r="E653" s="140"/>
      <c r="F653" s="140"/>
      <c r="G653" s="140"/>
    </row>
    <row r="654" spans="1:7" s="13" customFormat="1" ht="36.75" customHeight="1">
      <c r="A654" s="104" t="s">
        <v>145</v>
      </c>
      <c r="B654" s="96" t="s">
        <v>7</v>
      </c>
      <c r="C654" s="140">
        <v>27027</v>
      </c>
      <c r="D654" s="140">
        <v>28480</v>
      </c>
      <c r="E654" s="140">
        <v>29210</v>
      </c>
      <c r="F654" s="140">
        <v>29900</v>
      </c>
      <c r="G654" s="140">
        <v>30700</v>
      </c>
    </row>
    <row r="655" spans="1:7" s="13" customFormat="1" ht="20.25" customHeight="1">
      <c r="A655" s="109"/>
      <c r="B655" s="96"/>
      <c r="C655" s="140"/>
      <c r="D655" s="140"/>
      <c r="E655" s="140"/>
      <c r="F655" s="140"/>
      <c r="G655" s="140"/>
    </row>
    <row r="656" spans="1:7" s="13" customFormat="1" ht="45" customHeight="1">
      <c r="A656" s="101" t="s">
        <v>142</v>
      </c>
      <c r="B656" s="100" t="s">
        <v>7</v>
      </c>
      <c r="C656" s="140">
        <v>30405</v>
      </c>
      <c r="D656" s="140">
        <v>31377</v>
      </c>
      <c r="E656" s="140">
        <v>33130</v>
      </c>
      <c r="F656" s="140">
        <v>33500</v>
      </c>
      <c r="G656" s="140">
        <v>34800</v>
      </c>
    </row>
    <row r="657" spans="1:7" s="13" customFormat="1" ht="22.5" customHeight="1">
      <c r="A657" s="109"/>
      <c r="B657" s="96"/>
      <c r="C657" s="140"/>
      <c r="D657" s="140"/>
      <c r="E657" s="140"/>
      <c r="F657" s="140"/>
      <c r="G657" s="140"/>
    </row>
    <row r="658" spans="1:7" s="13" customFormat="1" ht="63" customHeight="1">
      <c r="A658" s="101" t="s">
        <v>143</v>
      </c>
      <c r="B658" s="100" t="s">
        <v>7</v>
      </c>
      <c r="C658" s="140">
        <v>26747</v>
      </c>
      <c r="D658" s="140">
        <v>27816</v>
      </c>
      <c r="E658" s="140">
        <v>29206</v>
      </c>
      <c r="F658" s="140">
        <v>29500</v>
      </c>
      <c r="G658" s="140">
        <v>30600</v>
      </c>
    </row>
    <row r="659" spans="1:7" ht="16.5" customHeight="1">
      <c r="A659" s="109"/>
      <c r="B659" s="96"/>
      <c r="C659" s="140"/>
      <c r="D659" s="140"/>
      <c r="E659" s="140"/>
      <c r="F659" s="140"/>
      <c r="G659" s="140"/>
    </row>
    <row r="660" spans="1:7" ht="15.75" customHeight="1">
      <c r="A660" s="101" t="s">
        <v>146</v>
      </c>
      <c r="B660" s="96" t="s">
        <v>7</v>
      </c>
      <c r="C660" s="140">
        <v>21570</v>
      </c>
      <c r="D660" s="140">
        <v>22430</v>
      </c>
      <c r="E660" s="140">
        <v>23327</v>
      </c>
      <c r="F660" s="140">
        <v>24000</v>
      </c>
      <c r="G660" s="140">
        <v>24960</v>
      </c>
    </row>
    <row r="661" spans="1:7" ht="14.25" customHeight="1">
      <c r="A661" s="109"/>
      <c r="B661" s="96"/>
      <c r="C661" s="140"/>
      <c r="D661" s="140"/>
      <c r="E661" s="140"/>
      <c r="F661" s="140"/>
      <c r="G661" s="140"/>
    </row>
    <row r="662" spans="1:7" ht="58.5" customHeight="1">
      <c r="A662" s="99" t="s">
        <v>147</v>
      </c>
      <c r="B662" s="96" t="s">
        <v>7</v>
      </c>
      <c r="C662" s="140">
        <v>28294</v>
      </c>
      <c r="D662" s="140">
        <v>29140</v>
      </c>
      <c r="E662" s="140">
        <v>30000</v>
      </c>
      <c r="F662" s="140">
        <v>30500</v>
      </c>
      <c r="G662" s="140">
        <v>31700</v>
      </c>
    </row>
    <row r="663" spans="1:7" ht="18.75" customHeight="1">
      <c r="A663" s="109"/>
      <c r="B663" s="96"/>
      <c r="C663" s="140"/>
      <c r="D663" s="140"/>
      <c r="E663" s="140"/>
      <c r="F663" s="140"/>
      <c r="G663" s="140"/>
    </row>
    <row r="664" spans="1:7" ht="26.25" customHeight="1">
      <c r="A664" s="101" t="s">
        <v>148</v>
      </c>
      <c r="B664" s="96" t="s">
        <v>7</v>
      </c>
      <c r="C664" s="140">
        <v>19221</v>
      </c>
      <c r="D664" s="140">
        <v>21145</v>
      </c>
      <c r="E664" s="140">
        <v>23000</v>
      </c>
      <c r="F664" s="140">
        <v>23470</v>
      </c>
      <c r="G664" s="140">
        <v>24410</v>
      </c>
    </row>
    <row r="665" spans="1:7" ht="16.5" customHeight="1">
      <c r="A665" s="109"/>
      <c r="B665" s="96"/>
      <c r="C665" s="140"/>
      <c r="D665" s="140"/>
      <c r="E665" s="140"/>
      <c r="F665" s="140"/>
      <c r="G665" s="140"/>
    </row>
    <row r="666" spans="1:7" ht="51" customHeight="1">
      <c r="A666" s="101" t="s">
        <v>149</v>
      </c>
      <c r="B666" s="100" t="s">
        <v>7</v>
      </c>
      <c r="C666" s="140">
        <v>19555</v>
      </c>
      <c r="D666" s="140">
        <v>20337</v>
      </c>
      <c r="E666" s="140">
        <v>21150</v>
      </c>
      <c r="F666" s="140">
        <v>21900</v>
      </c>
      <c r="G666" s="140">
        <v>22800</v>
      </c>
    </row>
    <row r="667" spans="1:7" ht="18.75" customHeight="1">
      <c r="A667" s="109"/>
      <c r="B667" s="96"/>
      <c r="C667" s="140"/>
      <c r="D667" s="140"/>
      <c r="E667" s="140"/>
      <c r="F667" s="140"/>
      <c r="G667" s="140"/>
    </row>
    <row r="668" spans="1:7" ht="37.5" customHeight="1">
      <c r="A668" s="101" t="s">
        <v>150</v>
      </c>
      <c r="B668" s="100" t="s">
        <v>7</v>
      </c>
      <c r="C668" s="140">
        <v>21546</v>
      </c>
      <c r="D668" s="140">
        <v>22400</v>
      </c>
      <c r="E668" s="140">
        <v>23300</v>
      </c>
      <c r="F668" s="140">
        <v>24200</v>
      </c>
      <c r="G668" s="140">
        <v>25200</v>
      </c>
    </row>
    <row r="669" spans="1:7" ht="21.75" customHeight="1">
      <c r="A669" s="109"/>
      <c r="B669" s="96"/>
      <c r="C669" s="140"/>
      <c r="D669" s="140"/>
      <c r="E669" s="140"/>
      <c r="F669" s="140"/>
      <c r="G669" s="140"/>
    </row>
    <row r="670" spans="1:7" ht="35.25" customHeight="1">
      <c r="A670" s="101" t="s">
        <v>151</v>
      </c>
      <c r="B670" s="100" t="s">
        <v>7</v>
      </c>
      <c r="C670" s="140">
        <v>35928</v>
      </c>
      <c r="D670" s="140">
        <v>37042</v>
      </c>
      <c r="E670" s="140">
        <v>38190</v>
      </c>
      <c r="F670" s="140">
        <v>38400</v>
      </c>
      <c r="G670" s="140">
        <v>39930</v>
      </c>
    </row>
    <row r="671" spans="1:7" ht="21.75" customHeight="1">
      <c r="A671" s="109"/>
      <c r="B671" s="96"/>
      <c r="C671" s="140"/>
      <c r="D671" s="140"/>
      <c r="E671" s="140"/>
      <c r="F671" s="140"/>
      <c r="G671" s="140"/>
    </row>
    <row r="672" spans="1:7" ht="36.75" customHeight="1">
      <c r="A672" s="101" t="s">
        <v>152</v>
      </c>
      <c r="B672" s="100" t="s">
        <v>7</v>
      </c>
      <c r="C672" s="140">
        <v>15547</v>
      </c>
      <c r="D672" s="140">
        <v>16000</v>
      </c>
      <c r="E672" s="140">
        <v>16480</v>
      </c>
      <c r="F672" s="140">
        <v>16750</v>
      </c>
      <c r="G672" s="140">
        <v>17420</v>
      </c>
    </row>
    <row r="673" spans="1:7" ht="16.5" customHeight="1">
      <c r="A673" s="109"/>
      <c r="B673" s="96"/>
      <c r="C673" s="140"/>
      <c r="D673" s="140"/>
      <c r="E673" s="140"/>
      <c r="F673" s="140"/>
      <c r="G673" s="140"/>
    </row>
    <row r="674" spans="1:7" ht="47.25" customHeight="1">
      <c r="A674" s="101" t="s">
        <v>184</v>
      </c>
      <c r="B674" s="100" t="s">
        <v>7</v>
      </c>
      <c r="C674" s="141">
        <v>34945</v>
      </c>
      <c r="D674" s="141">
        <v>35200</v>
      </c>
      <c r="E674" s="141">
        <v>36700</v>
      </c>
      <c r="F674" s="140">
        <v>37100</v>
      </c>
      <c r="G674" s="140">
        <v>38500</v>
      </c>
    </row>
    <row r="675" spans="1:7" ht="14.25" customHeight="1">
      <c r="A675" s="109"/>
      <c r="B675" s="110"/>
      <c r="C675" s="141"/>
      <c r="D675" s="141"/>
      <c r="E675" s="141"/>
      <c r="F675" s="140"/>
      <c r="G675" s="140"/>
    </row>
    <row r="676" spans="1:7" ht="62.25" customHeight="1">
      <c r="A676" s="101" t="s">
        <v>153</v>
      </c>
      <c r="B676" s="100" t="s">
        <v>7</v>
      </c>
      <c r="C676" s="141">
        <v>21553</v>
      </c>
      <c r="D676" s="141">
        <v>22000</v>
      </c>
      <c r="E676" s="141">
        <v>22800</v>
      </c>
      <c r="F676" s="140">
        <v>22900</v>
      </c>
      <c r="G676" s="140">
        <v>23800</v>
      </c>
    </row>
    <row r="677" spans="1:7" ht="21" customHeight="1">
      <c r="A677" s="109"/>
      <c r="B677" s="110"/>
      <c r="C677" s="141"/>
      <c r="D677" s="141"/>
      <c r="E677" s="141"/>
      <c r="F677" s="140"/>
      <c r="G677" s="140"/>
    </row>
    <row r="678" spans="1:7" ht="63" customHeight="1">
      <c r="A678" s="101" t="s">
        <v>154</v>
      </c>
      <c r="B678" s="100" t="s">
        <v>7</v>
      </c>
      <c r="C678" s="141">
        <v>37930</v>
      </c>
      <c r="D678" s="141">
        <v>38300</v>
      </c>
      <c r="E678" s="141">
        <v>39000</v>
      </c>
      <c r="F678" s="140">
        <v>39000</v>
      </c>
      <c r="G678" s="140">
        <v>39400</v>
      </c>
    </row>
    <row r="679" spans="1:7" ht="21" customHeight="1">
      <c r="A679" s="109"/>
      <c r="B679" s="110"/>
      <c r="C679" s="141"/>
      <c r="D679" s="141"/>
      <c r="E679" s="141"/>
      <c r="F679" s="140"/>
      <c r="G679" s="140"/>
    </row>
    <row r="680" spans="1:7" ht="18.75" customHeight="1">
      <c r="A680" s="101" t="s">
        <v>155</v>
      </c>
      <c r="B680" s="96" t="s">
        <v>7</v>
      </c>
      <c r="C680" s="141">
        <v>20852</v>
      </c>
      <c r="D680" s="141">
        <v>21260</v>
      </c>
      <c r="E680" s="141">
        <v>21600</v>
      </c>
      <c r="F680" s="140">
        <v>22100</v>
      </c>
      <c r="G680" s="140">
        <v>22900</v>
      </c>
    </row>
    <row r="681" spans="1:7" ht="15.75" customHeight="1">
      <c r="A681" s="109"/>
      <c r="B681" s="110"/>
      <c r="C681" s="141"/>
      <c r="D681" s="141"/>
      <c r="E681" s="141"/>
      <c r="F681" s="140"/>
      <c r="G681" s="140"/>
    </row>
    <row r="682" spans="1:7" ht="48" customHeight="1">
      <c r="A682" s="101" t="s">
        <v>156</v>
      </c>
      <c r="B682" s="100" t="s">
        <v>7</v>
      </c>
      <c r="C682" s="141">
        <v>25509</v>
      </c>
      <c r="D682" s="141">
        <v>26605</v>
      </c>
      <c r="E682" s="141">
        <v>27750</v>
      </c>
      <c r="F682" s="140">
        <v>28300</v>
      </c>
      <c r="G682" s="140">
        <v>29400</v>
      </c>
    </row>
    <row r="683" spans="1:7" ht="23.25" customHeight="1">
      <c r="A683" s="109"/>
      <c r="B683" s="110"/>
      <c r="C683" s="141"/>
      <c r="D683" s="141"/>
      <c r="E683" s="141"/>
      <c r="F683" s="140"/>
      <c r="G683" s="140"/>
    </row>
    <row r="684" spans="1:7" ht="48" customHeight="1">
      <c r="A684" s="101" t="s">
        <v>157</v>
      </c>
      <c r="B684" s="100" t="s">
        <v>7</v>
      </c>
      <c r="C684" s="141">
        <v>22999</v>
      </c>
      <c r="D684" s="141">
        <v>23900</v>
      </c>
      <c r="E684" s="141">
        <v>24600</v>
      </c>
      <c r="F684" s="140">
        <v>25300</v>
      </c>
      <c r="G684" s="140">
        <v>26300</v>
      </c>
    </row>
    <row r="685" spans="1:7" ht="27" customHeight="1">
      <c r="A685" s="109"/>
      <c r="B685" s="110"/>
      <c r="C685" s="141"/>
      <c r="D685" s="141"/>
      <c r="E685" s="141"/>
      <c r="F685" s="140"/>
      <c r="G685" s="140"/>
    </row>
    <row r="686" spans="1:7" ht="33.75" customHeight="1">
      <c r="A686" s="99" t="s">
        <v>158</v>
      </c>
      <c r="B686" s="100" t="s">
        <v>7</v>
      </c>
      <c r="C686" s="143">
        <v>26080</v>
      </c>
      <c r="D686" s="143">
        <v>27120</v>
      </c>
      <c r="E686" s="143">
        <v>28200</v>
      </c>
      <c r="F686" s="143">
        <v>29300</v>
      </c>
      <c r="G686" s="143">
        <v>30400</v>
      </c>
    </row>
    <row r="687" spans="1:7" ht="19.5" customHeight="1">
      <c r="A687" s="220" t="s">
        <v>22</v>
      </c>
      <c r="B687" s="221"/>
      <c r="C687" s="221"/>
      <c r="D687" s="221"/>
      <c r="E687" s="221"/>
      <c r="F687" s="221"/>
      <c r="G687" s="222"/>
    </row>
    <row r="688" spans="1:7" ht="46.5" customHeight="1">
      <c r="A688" s="76" t="s">
        <v>199</v>
      </c>
      <c r="B688" s="7"/>
      <c r="C688" s="61"/>
      <c r="D688" s="61"/>
      <c r="E688" s="61"/>
      <c r="F688" s="35"/>
      <c r="G688" s="35"/>
    </row>
    <row r="689" spans="1:7" ht="32.25" customHeight="1">
      <c r="A689" s="11" t="s">
        <v>70</v>
      </c>
      <c r="B689" s="48" t="s">
        <v>21</v>
      </c>
      <c r="C689" s="61">
        <v>4622252.3</v>
      </c>
      <c r="D689" s="124">
        <v>5089000</v>
      </c>
      <c r="E689" s="124">
        <v>5475000</v>
      </c>
      <c r="F689" s="124">
        <v>5900000</v>
      </c>
      <c r="G689" s="124">
        <v>6300000</v>
      </c>
    </row>
    <row r="690" spans="1:7" ht="31.5">
      <c r="A690" s="74" t="s">
        <v>79</v>
      </c>
      <c r="B690" s="48"/>
      <c r="C690" s="124"/>
      <c r="D690" s="124"/>
      <c r="E690" s="124"/>
      <c r="F690" s="124"/>
      <c r="G690" s="124"/>
    </row>
    <row r="691" spans="1:7" ht="15.75" customHeight="1">
      <c r="A691" s="75"/>
      <c r="B691" s="48"/>
      <c r="C691" s="124"/>
      <c r="D691" s="124"/>
      <c r="E691" s="124"/>
      <c r="F691" s="124"/>
      <c r="G691" s="124"/>
    </row>
    <row r="692" spans="1:7" ht="51.75" customHeight="1">
      <c r="A692" s="71" t="s">
        <v>178</v>
      </c>
      <c r="B692" s="7"/>
      <c r="C692" s="35"/>
      <c r="D692" s="35"/>
      <c r="E692" s="35"/>
      <c r="F692" s="35"/>
      <c r="G692" s="35"/>
    </row>
    <row r="693" spans="1:7" ht="34.5" customHeight="1">
      <c r="A693" s="11" t="s">
        <v>70</v>
      </c>
      <c r="B693" s="48" t="s">
        <v>21</v>
      </c>
      <c r="C693" s="35">
        <v>12283.6</v>
      </c>
      <c r="D693" s="124">
        <v>12580</v>
      </c>
      <c r="E693" s="124">
        <v>12850</v>
      </c>
      <c r="F693" s="124">
        <v>13100</v>
      </c>
      <c r="G693" s="124">
        <v>13400</v>
      </c>
    </row>
    <row r="694" spans="1:7" ht="33.75" customHeight="1">
      <c r="A694" s="74" t="s">
        <v>79</v>
      </c>
      <c r="B694" s="48"/>
      <c r="C694" s="124"/>
      <c r="D694" s="124"/>
      <c r="E694" s="124"/>
      <c r="F694" s="124"/>
      <c r="G694" s="124"/>
    </row>
    <row r="695" spans="1:7" ht="23.25" customHeight="1">
      <c r="A695" s="77"/>
      <c r="B695" s="48"/>
      <c r="C695" s="35"/>
      <c r="D695" s="124"/>
      <c r="E695" s="124"/>
      <c r="F695" s="124"/>
      <c r="G695" s="124"/>
    </row>
    <row r="696" spans="1:7" ht="69.75" customHeight="1">
      <c r="A696" s="78" t="s">
        <v>179</v>
      </c>
      <c r="B696" s="7"/>
      <c r="C696" s="163"/>
      <c r="D696" s="163"/>
      <c r="E696" s="163"/>
      <c r="F696" s="124"/>
      <c r="G696" s="124"/>
    </row>
    <row r="697" spans="1:7" ht="30" customHeight="1">
      <c r="A697" s="11" t="s">
        <v>70</v>
      </c>
      <c r="B697" s="48" t="s">
        <v>21</v>
      </c>
      <c r="C697" s="164">
        <f>C700+C704+C708+C712+C715+C719+C723+C732+C735+C741+C744+C747+C750+C753</f>
        <v>645088.6</v>
      </c>
      <c r="D697" s="164">
        <f>D700+D704+D708+D712+D715+D719+D723+D732+D735+D741+D744+D747+D750+D753</f>
        <v>665510</v>
      </c>
      <c r="E697" s="164">
        <f>E700+E704+E708+E712+E715+E719+E723+E732+E735+E741+E744+E747+E750+E753</f>
        <v>687656</v>
      </c>
      <c r="F697" s="164">
        <f>F700+F704+F708+F712+F715+F719+F723+F732+F735+F741+F744+F747+F750+F753</f>
        <v>710170</v>
      </c>
      <c r="G697" s="164">
        <f>G700+G704+G708+G712+G715+G719+G723+G732+G735+G741+G744+G747+G750+G753</f>
        <v>733494</v>
      </c>
    </row>
    <row r="698" spans="1:7" ht="15.75">
      <c r="A698" s="49" t="s">
        <v>12</v>
      </c>
      <c r="B698" s="79"/>
      <c r="C698" s="124"/>
      <c r="D698" s="124"/>
      <c r="E698" s="124"/>
      <c r="F698" s="124"/>
      <c r="G698" s="124"/>
    </row>
    <row r="699" spans="1:7" ht="15.75">
      <c r="A699" s="71" t="s">
        <v>13</v>
      </c>
      <c r="B699" s="48"/>
      <c r="C699" s="124"/>
      <c r="D699" s="124"/>
      <c r="E699" s="124"/>
      <c r="F699" s="124"/>
      <c r="G699" s="124"/>
    </row>
    <row r="700" spans="1:7" ht="33.75" customHeight="1">
      <c r="A700" s="11" t="s">
        <v>70</v>
      </c>
      <c r="B700" s="48" t="s">
        <v>21</v>
      </c>
      <c r="C700" s="35">
        <v>5185</v>
      </c>
      <c r="D700" s="124">
        <v>5195</v>
      </c>
      <c r="E700" s="124">
        <v>5205</v>
      </c>
      <c r="F700" s="124">
        <v>5215</v>
      </c>
      <c r="G700" s="124">
        <v>5225</v>
      </c>
    </row>
    <row r="701" spans="1:7" ht="20.25" customHeight="1">
      <c r="A701" s="74" t="s">
        <v>79</v>
      </c>
      <c r="B701" s="53"/>
      <c r="C701" s="124"/>
      <c r="D701" s="124"/>
      <c r="E701" s="124"/>
      <c r="F701" s="124"/>
      <c r="G701" s="124"/>
    </row>
    <row r="702" spans="1:7" ht="24.75" customHeight="1">
      <c r="A702" s="72"/>
      <c r="B702" s="48"/>
      <c r="C702" s="35"/>
      <c r="D702" s="124"/>
      <c r="E702" s="124"/>
      <c r="F702" s="124"/>
      <c r="G702" s="124"/>
    </row>
    <row r="703" spans="1:7" ht="15.75">
      <c r="A703" s="71" t="s">
        <v>163</v>
      </c>
      <c r="B703" s="79"/>
      <c r="C703" s="124"/>
      <c r="D703" s="124"/>
      <c r="E703" s="124"/>
      <c r="F703" s="124"/>
      <c r="G703" s="124"/>
    </row>
    <row r="704" spans="1:7" ht="31.5">
      <c r="A704" s="11" t="s">
        <v>70</v>
      </c>
      <c r="B704" s="48" t="s">
        <v>21</v>
      </c>
      <c r="C704" s="35">
        <v>70</v>
      </c>
      <c r="D704" s="124">
        <v>73</v>
      </c>
      <c r="E704" s="124">
        <v>75</v>
      </c>
      <c r="F704" s="124">
        <v>78</v>
      </c>
      <c r="G704" s="124">
        <v>82</v>
      </c>
    </row>
    <row r="705" spans="1:7" ht="31.5">
      <c r="A705" s="74" t="s">
        <v>79</v>
      </c>
      <c r="B705" s="53"/>
      <c r="C705" s="124"/>
      <c r="D705" s="124"/>
      <c r="E705" s="124"/>
      <c r="F705" s="124"/>
      <c r="G705" s="124"/>
    </row>
    <row r="706" spans="1:7" ht="15.75">
      <c r="A706" s="74"/>
      <c r="B706" s="53"/>
      <c r="C706" s="124"/>
      <c r="D706" s="124"/>
      <c r="E706" s="124"/>
      <c r="F706" s="124"/>
      <c r="G706" s="124"/>
    </row>
    <row r="707" spans="1:7" ht="31.5">
      <c r="A707" s="71" t="s">
        <v>164</v>
      </c>
      <c r="B707" s="79"/>
      <c r="C707" s="124"/>
      <c r="D707" s="124"/>
      <c r="E707" s="124"/>
      <c r="F707" s="124"/>
      <c r="G707" s="124"/>
    </row>
    <row r="708" spans="1:7" ht="31.5">
      <c r="A708" s="11" t="s">
        <v>70</v>
      </c>
      <c r="B708" s="48" t="s">
        <v>21</v>
      </c>
      <c r="C708" s="127">
        <v>87675</v>
      </c>
      <c r="D708" s="127">
        <v>90559</v>
      </c>
      <c r="E708" s="127">
        <v>94181</v>
      </c>
      <c r="F708" s="127">
        <v>97760</v>
      </c>
      <c r="G708" s="127">
        <v>101377</v>
      </c>
    </row>
    <row r="709" spans="1:7" ht="31.5">
      <c r="A709" s="74" t="s">
        <v>79</v>
      </c>
      <c r="B709" s="53"/>
      <c r="C709" s="124"/>
      <c r="D709" s="124"/>
      <c r="E709" s="124"/>
      <c r="F709" s="124"/>
      <c r="G709" s="124"/>
    </row>
    <row r="710" spans="1:7" ht="15.75">
      <c r="A710" s="80"/>
      <c r="B710" s="48"/>
      <c r="C710" s="61"/>
      <c r="D710" s="149"/>
      <c r="E710" s="149"/>
      <c r="F710" s="124"/>
      <c r="G710" s="124"/>
    </row>
    <row r="711" spans="1:7" ht="31.5">
      <c r="A711" s="74" t="s">
        <v>165</v>
      </c>
      <c r="B711" s="53"/>
      <c r="C711" s="124"/>
      <c r="D711" s="124"/>
      <c r="E711" s="124"/>
      <c r="F711" s="124"/>
      <c r="G711" s="124"/>
    </row>
    <row r="712" spans="1:7" ht="31.5">
      <c r="A712" s="11" t="s">
        <v>70</v>
      </c>
      <c r="B712" s="48" t="s">
        <v>21</v>
      </c>
      <c r="C712" s="124">
        <v>20430</v>
      </c>
      <c r="D712" s="124">
        <v>20470</v>
      </c>
      <c r="E712" s="124">
        <v>20510</v>
      </c>
      <c r="F712" s="124">
        <v>20550</v>
      </c>
      <c r="G712" s="124">
        <v>20590</v>
      </c>
    </row>
    <row r="713" spans="1:7" ht="15.75">
      <c r="A713" s="81"/>
      <c r="B713" s="81"/>
      <c r="C713" s="124"/>
      <c r="D713" s="124"/>
      <c r="E713" s="124"/>
      <c r="F713" s="124"/>
      <c r="G713" s="124"/>
    </row>
    <row r="714" spans="1:7" ht="15.75">
      <c r="A714" s="71" t="s">
        <v>72</v>
      </c>
      <c r="B714" s="79"/>
      <c r="C714" s="124"/>
      <c r="D714" s="124"/>
      <c r="E714" s="124"/>
      <c r="F714" s="124"/>
      <c r="G714" s="124"/>
    </row>
    <row r="715" spans="1:7" ht="32.25" customHeight="1">
      <c r="A715" s="11" t="s">
        <v>70</v>
      </c>
      <c r="B715" s="48" t="s">
        <v>21</v>
      </c>
      <c r="C715" s="35">
        <v>129915</v>
      </c>
      <c r="D715" s="124">
        <v>135100</v>
      </c>
      <c r="E715" s="124">
        <v>140810</v>
      </c>
      <c r="F715" s="124">
        <v>146442</v>
      </c>
      <c r="G715" s="124">
        <v>152300</v>
      </c>
    </row>
    <row r="716" spans="1:7" ht="31.5">
      <c r="A716" s="74" t="s">
        <v>79</v>
      </c>
      <c r="B716" s="53"/>
      <c r="C716" s="124"/>
      <c r="D716" s="124"/>
      <c r="E716" s="124"/>
      <c r="F716" s="124"/>
      <c r="G716" s="124"/>
    </row>
    <row r="717" spans="1:7" ht="14.25" customHeight="1">
      <c r="A717" s="74"/>
      <c r="B717" s="53"/>
      <c r="C717" s="124"/>
      <c r="D717" s="124"/>
      <c r="E717" s="124"/>
      <c r="F717" s="124"/>
      <c r="G717" s="124"/>
    </row>
    <row r="718" spans="1:7" ht="14.25" customHeight="1">
      <c r="A718" s="71" t="s">
        <v>73</v>
      </c>
      <c r="B718" s="53"/>
      <c r="C718" s="124"/>
      <c r="D718" s="124"/>
      <c r="E718" s="124"/>
      <c r="F718" s="124"/>
      <c r="G718" s="124"/>
    </row>
    <row r="719" spans="1:7" ht="33" customHeight="1">
      <c r="A719" s="11" t="s">
        <v>70</v>
      </c>
      <c r="B719" s="48" t="s">
        <v>21</v>
      </c>
      <c r="C719" s="35">
        <v>302348.6</v>
      </c>
      <c r="D719" s="124">
        <v>314440</v>
      </c>
      <c r="E719" s="124">
        <v>327000</v>
      </c>
      <c r="F719" s="124">
        <v>340000</v>
      </c>
      <c r="G719" s="124">
        <v>353600</v>
      </c>
    </row>
    <row r="720" spans="1:7" ht="31.5">
      <c r="A720" s="74" t="s">
        <v>79</v>
      </c>
      <c r="B720" s="53"/>
      <c r="C720" s="124"/>
      <c r="D720" s="124"/>
      <c r="E720" s="124"/>
      <c r="F720" s="124"/>
      <c r="G720" s="124"/>
    </row>
    <row r="721" spans="1:7" ht="19.5" customHeight="1">
      <c r="A721" s="72"/>
      <c r="B721" s="48"/>
      <c r="C721" s="124"/>
      <c r="D721" s="124"/>
      <c r="E721" s="124"/>
      <c r="F721" s="124"/>
      <c r="G721" s="124"/>
    </row>
    <row r="722" spans="1:7" ht="19.5" customHeight="1">
      <c r="A722" s="71" t="s">
        <v>14</v>
      </c>
      <c r="B722" s="79"/>
      <c r="C722" s="124"/>
      <c r="D722" s="124"/>
      <c r="E722" s="124"/>
      <c r="F722" s="124"/>
      <c r="G722" s="124"/>
    </row>
    <row r="723" spans="1:7" ht="31.5" customHeight="1">
      <c r="A723" s="11" t="s">
        <v>70</v>
      </c>
      <c r="B723" s="48" t="s">
        <v>21</v>
      </c>
      <c r="C723" s="35">
        <v>6605</v>
      </c>
      <c r="D723" s="124">
        <v>6618</v>
      </c>
      <c r="E723" s="124">
        <v>6630</v>
      </c>
      <c r="F723" s="124">
        <v>6645</v>
      </c>
      <c r="G723" s="124">
        <v>6660</v>
      </c>
    </row>
    <row r="724" spans="1:7" ht="15.75">
      <c r="A724" s="11"/>
      <c r="B724" s="53"/>
      <c r="C724" s="124"/>
      <c r="D724" s="124"/>
      <c r="E724" s="124"/>
      <c r="F724" s="124"/>
      <c r="G724" s="124"/>
    </row>
    <row r="725" spans="1:7" ht="47.25">
      <c r="A725" s="71" t="s">
        <v>166</v>
      </c>
      <c r="B725" s="79"/>
      <c r="C725" s="124"/>
      <c r="D725" s="124"/>
      <c r="E725" s="124"/>
      <c r="F725" s="124"/>
      <c r="G725" s="124"/>
    </row>
    <row r="726" spans="1:7" ht="32.25" customHeight="1">
      <c r="A726" s="11" t="s">
        <v>70</v>
      </c>
      <c r="B726" s="48" t="s">
        <v>21</v>
      </c>
      <c r="C726" s="124"/>
      <c r="D726" s="124"/>
      <c r="E726" s="124"/>
      <c r="F726" s="124"/>
      <c r="G726" s="124"/>
    </row>
    <row r="727" spans="1:7" ht="18" customHeight="1">
      <c r="A727" s="11"/>
      <c r="B727" s="53"/>
      <c r="C727" s="124"/>
      <c r="D727" s="124"/>
      <c r="E727" s="124"/>
      <c r="F727" s="124"/>
      <c r="G727" s="124"/>
    </row>
    <row r="728" spans="1:7" ht="48" customHeight="1">
      <c r="A728" s="74" t="s">
        <v>167</v>
      </c>
      <c r="B728" s="53"/>
      <c r="C728" s="124"/>
      <c r="D728" s="124"/>
      <c r="E728" s="124"/>
      <c r="F728" s="124"/>
      <c r="G728" s="124"/>
    </row>
    <row r="729" spans="1:7" ht="18.75" customHeight="1">
      <c r="A729" s="80" t="s">
        <v>70</v>
      </c>
      <c r="B729" s="48" t="s">
        <v>21</v>
      </c>
      <c r="C729" s="124"/>
      <c r="D729" s="124"/>
      <c r="E729" s="124"/>
      <c r="F729" s="124"/>
      <c r="G729" s="124"/>
    </row>
    <row r="730" spans="1:7" ht="18" customHeight="1">
      <c r="A730" s="11"/>
      <c r="B730" s="79"/>
      <c r="C730" s="124"/>
      <c r="D730" s="124"/>
      <c r="E730" s="124"/>
      <c r="F730" s="124"/>
      <c r="G730" s="124"/>
    </row>
    <row r="731" spans="1:7" ht="33" customHeight="1">
      <c r="A731" s="71" t="s">
        <v>15</v>
      </c>
      <c r="B731" s="79"/>
      <c r="C731" s="124"/>
      <c r="D731" s="124"/>
      <c r="E731" s="124"/>
      <c r="F731" s="124"/>
      <c r="G731" s="124"/>
    </row>
    <row r="732" spans="1:7" ht="31.5">
      <c r="A732" s="11" t="s">
        <v>70</v>
      </c>
      <c r="B732" s="48" t="s">
        <v>21</v>
      </c>
      <c r="C732" s="124">
        <v>3950</v>
      </c>
      <c r="D732" s="124">
        <v>3958</v>
      </c>
      <c r="E732" s="124">
        <v>3965</v>
      </c>
      <c r="F732" s="124">
        <v>3975</v>
      </c>
      <c r="G732" s="124">
        <v>3985</v>
      </c>
    </row>
    <row r="733" spans="1:7" ht="15.75">
      <c r="A733" s="11"/>
      <c r="B733" s="53"/>
      <c r="C733" s="124"/>
      <c r="D733" s="124"/>
      <c r="E733" s="124"/>
      <c r="F733" s="124"/>
      <c r="G733" s="124"/>
    </row>
    <row r="734" spans="1:7" ht="17.25" customHeight="1">
      <c r="A734" s="71" t="s">
        <v>26</v>
      </c>
      <c r="B734" s="79"/>
      <c r="C734" s="124"/>
      <c r="D734" s="124"/>
      <c r="E734" s="124"/>
      <c r="F734" s="124"/>
      <c r="G734" s="124"/>
    </row>
    <row r="735" spans="1:7" ht="17.25" customHeight="1">
      <c r="A735" s="11" t="s">
        <v>70</v>
      </c>
      <c r="B735" s="48" t="s">
        <v>21</v>
      </c>
      <c r="C735" s="124">
        <v>26800</v>
      </c>
      <c r="D735" s="124">
        <v>26855</v>
      </c>
      <c r="E735" s="124">
        <v>26910</v>
      </c>
      <c r="F735" s="124">
        <v>26965</v>
      </c>
      <c r="G735" s="124">
        <v>27000</v>
      </c>
    </row>
    <row r="736" spans="1:7" ht="17.25" customHeight="1">
      <c r="A736" s="11"/>
      <c r="B736" s="53"/>
      <c r="C736" s="124"/>
      <c r="D736" s="124"/>
      <c r="E736" s="124"/>
      <c r="F736" s="124"/>
      <c r="G736" s="124"/>
    </row>
    <row r="737" spans="1:7" ht="30.75" customHeight="1">
      <c r="A737" s="71" t="s">
        <v>168</v>
      </c>
      <c r="B737" s="53"/>
      <c r="C737" s="124"/>
      <c r="D737" s="124"/>
      <c r="E737" s="124"/>
      <c r="F737" s="124"/>
      <c r="G737" s="124"/>
    </row>
    <row r="738" spans="1:7" ht="31.5">
      <c r="A738" s="11" t="s">
        <v>70</v>
      </c>
      <c r="B738" s="48" t="s">
        <v>21</v>
      </c>
      <c r="C738" s="35"/>
      <c r="D738" s="124"/>
      <c r="E738" s="124"/>
      <c r="F738" s="124"/>
      <c r="G738" s="124"/>
    </row>
    <row r="739" spans="1:7" ht="19.5" customHeight="1">
      <c r="A739" s="11"/>
      <c r="B739" s="53"/>
      <c r="C739" s="124"/>
      <c r="D739" s="124"/>
      <c r="E739" s="124"/>
      <c r="F739" s="124"/>
      <c r="G739" s="124"/>
    </row>
    <row r="740" spans="1:7" ht="15.75">
      <c r="A740" s="71" t="s">
        <v>75</v>
      </c>
      <c r="B740" s="79"/>
      <c r="C740" s="124"/>
      <c r="D740" s="124"/>
      <c r="E740" s="124"/>
      <c r="F740" s="124"/>
      <c r="G740" s="124"/>
    </row>
    <row r="741" spans="1:7" ht="31.5">
      <c r="A741" s="11" t="s">
        <v>70</v>
      </c>
      <c r="B741" s="48" t="s">
        <v>21</v>
      </c>
      <c r="C741" s="35">
        <v>2200</v>
      </c>
      <c r="D741" s="124">
        <v>2205</v>
      </c>
      <c r="E741" s="124">
        <v>2210</v>
      </c>
      <c r="F741" s="124">
        <v>2215</v>
      </c>
      <c r="G741" s="124">
        <v>2220</v>
      </c>
    </row>
    <row r="742" spans="1:7" ht="20.25" customHeight="1">
      <c r="A742" s="11"/>
      <c r="B742" s="53"/>
      <c r="C742" s="124"/>
      <c r="D742" s="124"/>
      <c r="E742" s="124"/>
      <c r="F742" s="124"/>
      <c r="G742" s="124"/>
    </row>
    <row r="743" spans="1:7" ht="15.75">
      <c r="A743" s="71" t="s">
        <v>169</v>
      </c>
      <c r="B743" s="79"/>
      <c r="C743" s="124"/>
      <c r="D743" s="124"/>
      <c r="E743" s="124"/>
      <c r="F743" s="124"/>
      <c r="G743" s="124"/>
    </row>
    <row r="744" spans="1:7" ht="31.5">
      <c r="A744" s="11" t="s">
        <v>70</v>
      </c>
      <c r="B744" s="48" t="s">
        <v>21</v>
      </c>
      <c r="C744" s="124">
        <v>760</v>
      </c>
      <c r="D744" s="124">
        <v>762</v>
      </c>
      <c r="E744" s="124">
        <v>765</v>
      </c>
      <c r="F744" s="124">
        <v>800</v>
      </c>
      <c r="G744" s="124">
        <v>810</v>
      </c>
    </row>
    <row r="745" spans="1:7" ht="15.75" customHeight="1">
      <c r="A745" s="11"/>
      <c r="B745" s="53"/>
      <c r="C745" s="124"/>
      <c r="D745" s="124"/>
      <c r="E745" s="124"/>
      <c r="F745" s="124"/>
      <c r="G745" s="124"/>
    </row>
    <row r="746" spans="1:7" ht="15.75">
      <c r="A746" s="71" t="s">
        <v>74</v>
      </c>
      <c r="B746" s="79"/>
      <c r="C746" s="124"/>
      <c r="D746" s="124"/>
      <c r="E746" s="124"/>
      <c r="F746" s="124"/>
      <c r="G746" s="124"/>
    </row>
    <row r="747" spans="1:7" ht="31.5">
      <c r="A747" s="11" t="s">
        <v>70</v>
      </c>
      <c r="B747" s="48" t="s">
        <v>21</v>
      </c>
      <c r="C747" s="35">
        <v>46500</v>
      </c>
      <c r="D747" s="124">
        <v>46600</v>
      </c>
      <c r="E747" s="124">
        <v>46695</v>
      </c>
      <c r="F747" s="124">
        <v>46800</v>
      </c>
      <c r="G747" s="124">
        <v>46895</v>
      </c>
    </row>
    <row r="748" spans="1:7" ht="15.75">
      <c r="A748" s="11"/>
      <c r="B748" s="53"/>
      <c r="C748" s="124"/>
      <c r="D748" s="124"/>
      <c r="E748" s="124"/>
      <c r="F748" s="124"/>
      <c r="G748" s="124"/>
    </row>
    <row r="749" spans="1:7" ht="33.75" customHeight="1">
      <c r="A749" s="74" t="s">
        <v>170</v>
      </c>
      <c r="B749" s="53"/>
      <c r="C749" s="124"/>
      <c r="D749" s="124"/>
      <c r="E749" s="124"/>
      <c r="F749" s="124"/>
      <c r="G749" s="124"/>
    </row>
    <row r="750" spans="1:7" ht="31.5">
      <c r="A750" s="80" t="s">
        <v>70</v>
      </c>
      <c r="B750" s="48" t="s">
        <v>21</v>
      </c>
      <c r="C750" s="35">
        <v>10500</v>
      </c>
      <c r="D750" s="124">
        <v>10520</v>
      </c>
      <c r="E750" s="124">
        <v>10540</v>
      </c>
      <c r="F750" s="124">
        <v>10560</v>
      </c>
      <c r="G750" s="124">
        <v>10580</v>
      </c>
    </row>
    <row r="751" spans="1:7" ht="17.25" customHeight="1">
      <c r="A751" s="11"/>
      <c r="B751" s="53"/>
      <c r="C751" s="124"/>
      <c r="D751" s="124"/>
      <c r="E751" s="124"/>
      <c r="F751" s="124"/>
      <c r="G751" s="124"/>
    </row>
    <row r="752" spans="1:7" ht="15.75">
      <c r="A752" s="71" t="s">
        <v>76</v>
      </c>
      <c r="B752" s="79"/>
      <c r="C752" s="124"/>
      <c r="D752" s="124"/>
      <c r="E752" s="124"/>
      <c r="F752" s="124"/>
      <c r="G752" s="124"/>
    </row>
    <row r="753" spans="1:7" ht="31.5">
      <c r="A753" s="11" t="s">
        <v>70</v>
      </c>
      <c r="B753" s="48" t="s">
        <v>21</v>
      </c>
      <c r="C753" s="35">
        <v>2150</v>
      </c>
      <c r="D753" s="124">
        <v>2155</v>
      </c>
      <c r="E753" s="124">
        <v>2160</v>
      </c>
      <c r="F753" s="124">
        <v>2165</v>
      </c>
      <c r="G753" s="124">
        <v>2170</v>
      </c>
    </row>
    <row r="754" spans="1:7" ht="15.75" customHeight="1">
      <c r="A754" s="11"/>
      <c r="B754" s="53"/>
      <c r="C754" s="124"/>
      <c r="D754" s="124"/>
      <c r="E754" s="124"/>
      <c r="F754" s="124"/>
      <c r="G754" s="124"/>
    </row>
    <row r="755" spans="1:7" ht="15.75">
      <c r="A755" s="206" t="s">
        <v>67</v>
      </c>
      <c r="B755" s="207"/>
      <c r="C755" s="207"/>
      <c r="D755" s="207"/>
      <c r="E755" s="207"/>
      <c r="F755" s="207"/>
      <c r="G755" s="208"/>
    </row>
    <row r="756" spans="1:7" ht="47.25">
      <c r="A756" s="71" t="s">
        <v>85</v>
      </c>
      <c r="B756" s="48" t="s">
        <v>21</v>
      </c>
      <c r="C756" s="124">
        <v>446651</v>
      </c>
      <c r="D756" s="124">
        <v>470131</v>
      </c>
      <c r="E756" s="124">
        <v>487632</v>
      </c>
      <c r="F756" s="124">
        <v>499407</v>
      </c>
      <c r="G756" s="124">
        <v>517832</v>
      </c>
    </row>
    <row r="757" spans="1:7" ht="16.5" customHeight="1">
      <c r="A757" s="11"/>
      <c r="B757" s="48"/>
      <c r="C757" s="35"/>
      <c r="D757" s="35"/>
      <c r="E757" s="35"/>
      <c r="F757" s="35"/>
      <c r="G757" s="35"/>
    </row>
    <row r="758" spans="1:7" ht="31.5" customHeight="1">
      <c r="A758" s="73" t="s">
        <v>80</v>
      </c>
      <c r="B758" s="48" t="s">
        <v>21</v>
      </c>
      <c r="C758" s="35">
        <v>441556.8</v>
      </c>
      <c r="D758" s="35">
        <v>465897</v>
      </c>
      <c r="E758" s="35">
        <v>483399</v>
      </c>
      <c r="F758" s="35">
        <v>495799</v>
      </c>
      <c r="G758" s="35">
        <v>513073</v>
      </c>
    </row>
    <row r="759" spans="1:7" ht="15.75">
      <c r="A759" s="11"/>
      <c r="B759" s="48"/>
      <c r="C759" s="35"/>
      <c r="D759" s="35"/>
      <c r="E759" s="35"/>
      <c r="F759" s="35"/>
      <c r="G759" s="35"/>
    </row>
    <row r="760" spans="1:7" ht="66.75" customHeight="1">
      <c r="A760" s="65" t="s">
        <v>81</v>
      </c>
      <c r="B760" s="48" t="s">
        <v>9</v>
      </c>
      <c r="C760" s="128" t="s">
        <v>185</v>
      </c>
      <c r="D760" s="128" t="s">
        <v>185</v>
      </c>
      <c r="E760" s="128" t="s">
        <v>185</v>
      </c>
      <c r="F760" s="128" t="s">
        <v>185</v>
      </c>
      <c r="G760" s="128" t="s">
        <v>185</v>
      </c>
    </row>
    <row r="761" spans="1:7" ht="18.75" customHeight="1">
      <c r="A761" s="65"/>
      <c r="B761" s="48"/>
      <c r="C761" s="129"/>
      <c r="D761" s="129"/>
      <c r="E761" s="129"/>
      <c r="F761" s="129"/>
      <c r="G761" s="129"/>
    </row>
    <row r="762" spans="1:7" ht="47.25">
      <c r="A762" s="65" t="s">
        <v>82</v>
      </c>
      <c r="B762" s="48"/>
      <c r="C762" s="129"/>
      <c r="D762" s="129"/>
      <c r="E762" s="129"/>
      <c r="F762" s="129"/>
      <c r="G762" s="129"/>
    </row>
    <row r="763" spans="1:7" ht="30">
      <c r="A763" s="66" t="s">
        <v>186</v>
      </c>
      <c r="B763" s="67" t="s">
        <v>190</v>
      </c>
      <c r="C763" s="130">
        <v>16.21</v>
      </c>
      <c r="D763" s="130">
        <v>16.21</v>
      </c>
      <c r="E763" s="130">
        <v>16.85</v>
      </c>
      <c r="F763" s="130">
        <v>17.5</v>
      </c>
      <c r="G763" s="130">
        <v>18.2</v>
      </c>
    </row>
    <row r="764" spans="1:7" ht="15.75">
      <c r="A764" s="66" t="s">
        <v>195</v>
      </c>
      <c r="B764" s="67" t="s">
        <v>190</v>
      </c>
      <c r="C764" s="130">
        <v>5.45</v>
      </c>
      <c r="D764" s="130">
        <v>5.45</v>
      </c>
      <c r="E764" s="130">
        <v>5.67</v>
      </c>
      <c r="F764" s="130">
        <v>5.9</v>
      </c>
      <c r="G764" s="130">
        <v>6.1</v>
      </c>
    </row>
    <row r="765" spans="1:7" ht="15.75">
      <c r="A765" s="66" t="s">
        <v>187</v>
      </c>
      <c r="B765" s="67" t="s">
        <v>191</v>
      </c>
      <c r="C765" s="130">
        <v>2203.57</v>
      </c>
      <c r="D765" s="130">
        <v>2313.74</v>
      </c>
      <c r="E765" s="130">
        <v>2406.42</v>
      </c>
      <c r="F765" s="130">
        <v>2429.75</v>
      </c>
      <c r="G765" s="130">
        <v>2526.9</v>
      </c>
    </row>
    <row r="766" spans="1:7" ht="31.5">
      <c r="A766" s="66" t="s">
        <v>188</v>
      </c>
      <c r="B766" s="68" t="s">
        <v>192</v>
      </c>
      <c r="C766" s="130">
        <v>22.73</v>
      </c>
      <c r="D766" s="130">
        <v>23.54</v>
      </c>
      <c r="E766" s="130">
        <v>24.17</v>
      </c>
      <c r="F766" s="130">
        <v>24.81</v>
      </c>
      <c r="G766" s="130">
        <v>25.55</v>
      </c>
    </row>
    <row r="767" spans="1:7" ht="31.5">
      <c r="A767" s="66" t="s">
        <v>189</v>
      </c>
      <c r="B767" s="68" t="s">
        <v>192</v>
      </c>
      <c r="C767" s="130">
        <v>22.62</v>
      </c>
      <c r="D767" s="130">
        <v>23.44</v>
      </c>
      <c r="E767" s="130">
        <v>23.77</v>
      </c>
      <c r="F767" s="130">
        <v>24.43</v>
      </c>
      <c r="G767" s="130">
        <v>25.15</v>
      </c>
    </row>
    <row r="768" spans="1:7" ht="31.5">
      <c r="A768" s="66" t="s">
        <v>194</v>
      </c>
      <c r="B768" s="68" t="s">
        <v>192</v>
      </c>
      <c r="C768" s="131">
        <v>5.901</v>
      </c>
      <c r="D768" s="131">
        <v>6.071</v>
      </c>
      <c r="E768" s="130">
        <v>6.25</v>
      </c>
      <c r="F768" s="130">
        <v>6.44</v>
      </c>
      <c r="G768" s="130">
        <v>6.63</v>
      </c>
    </row>
    <row r="769" spans="1:7" ht="31.5">
      <c r="A769" s="66" t="s">
        <v>193</v>
      </c>
      <c r="B769" s="68" t="s">
        <v>192</v>
      </c>
      <c r="C769" s="130">
        <v>442.09</v>
      </c>
      <c r="D769" s="130">
        <v>455.47</v>
      </c>
      <c r="E769" s="130">
        <v>474.19</v>
      </c>
      <c r="F769" s="130">
        <v>488.4</v>
      </c>
      <c r="G769" s="130">
        <v>503.05</v>
      </c>
    </row>
    <row r="770" spans="1:7" ht="31.5">
      <c r="A770" s="65" t="s">
        <v>83</v>
      </c>
      <c r="B770" s="48"/>
      <c r="C770" s="129"/>
      <c r="D770" s="129"/>
      <c r="E770" s="129"/>
      <c r="F770" s="129"/>
      <c r="G770" s="129"/>
    </row>
    <row r="771" spans="1:7" ht="33" customHeight="1">
      <c r="A771" s="66" t="s">
        <v>186</v>
      </c>
      <c r="B771" s="67" t="s">
        <v>190</v>
      </c>
      <c r="C771" s="130">
        <v>16.21</v>
      </c>
      <c r="D771" s="130">
        <v>16.21</v>
      </c>
      <c r="E771" s="130">
        <v>16.85</v>
      </c>
      <c r="F771" s="130">
        <v>17.5</v>
      </c>
      <c r="G771" s="130">
        <v>18.2</v>
      </c>
    </row>
    <row r="772" spans="1:7" ht="15" customHeight="1">
      <c r="A772" s="66" t="s">
        <v>195</v>
      </c>
      <c r="B772" s="67" t="s">
        <v>190</v>
      </c>
      <c r="C772" s="130">
        <v>5.45</v>
      </c>
      <c r="D772" s="130">
        <v>5.45</v>
      </c>
      <c r="E772" s="130">
        <v>5.67</v>
      </c>
      <c r="F772" s="130">
        <v>5.9</v>
      </c>
      <c r="G772" s="130">
        <v>6.1</v>
      </c>
    </row>
    <row r="773" spans="1:7" ht="15" customHeight="1">
      <c r="A773" s="66" t="s">
        <v>187</v>
      </c>
      <c r="B773" s="67" t="s">
        <v>191</v>
      </c>
      <c r="C773" s="130">
        <v>2203.57</v>
      </c>
      <c r="D773" s="130">
        <v>2313.74</v>
      </c>
      <c r="E773" s="130">
        <v>2406.42</v>
      </c>
      <c r="F773" s="130">
        <v>2429.75</v>
      </c>
      <c r="G773" s="130">
        <v>2526.9</v>
      </c>
    </row>
    <row r="774" spans="1:7" ht="29.25" customHeight="1">
      <c r="A774" s="66" t="s">
        <v>188</v>
      </c>
      <c r="B774" s="68" t="s">
        <v>192</v>
      </c>
      <c r="C774" s="130">
        <v>22.73</v>
      </c>
      <c r="D774" s="130">
        <v>23.54</v>
      </c>
      <c r="E774" s="130">
        <v>24.17</v>
      </c>
      <c r="F774" s="130">
        <v>24.81</v>
      </c>
      <c r="G774" s="130">
        <v>25.55</v>
      </c>
    </row>
    <row r="775" spans="1:7" ht="27" customHeight="1">
      <c r="A775" s="66" t="s">
        <v>189</v>
      </c>
      <c r="B775" s="68" t="s">
        <v>192</v>
      </c>
      <c r="C775" s="130">
        <v>22.62</v>
      </c>
      <c r="D775" s="130">
        <v>23.44</v>
      </c>
      <c r="E775" s="130">
        <v>23.77</v>
      </c>
      <c r="F775" s="130">
        <v>24.43</v>
      </c>
      <c r="G775" s="130">
        <v>25.15</v>
      </c>
    </row>
    <row r="776" spans="1:7" ht="35.25" customHeight="1">
      <c r="A776" s="66" t="s">
        <v>194</v>
      </c>
      <c r="B776" s="132" t="s">
        <v>192</v>
      </c>
      <c r="C776" s="131">
        <v>5.901</v>
      </c>
      <c r="D776" s="131">
        <v>6.071</v>
      </c>
      <c r="E776" s="130">
        <v>6.25</v>
      </c>
      <c r="F776" s="130">
        <v>6.44</v>
      </c>
      <c r="G776" s="130">
        <v>6.63</v>
      </c>
    </row>
    <row r="777" spans="1:7" ht="35.25" customHeight="1">
      <c r="A777" s="66" t="s">
        <v>193</v>
      </c>
      <c r="B777" s="68" t="s">
        <v>192</v>
      </c>
      <c r="C777" s="134">
        <v>442.09</v>
      </c>
      <c r="D777" s="134">
        <v>455.47</v>
      </c>
      <c r="E777" s="134">
        <v>474.19</v>
      </c>
      <c r="F777" s="134">
        <v>488.4</v>
      </c>
      <c r="G777" s="134">
        <v>503.05</v>
      </c>
    </row>
    <row r="778" spans="1:7" ht="47.25">
      <c r="A778" s="65" t="s">
        <v>84</v>
      </c>
      <c r="B778" s="48" t="s">
        <v>9</v>
      </c>
      <c r="C778" s="133">
        <v>100</v>
      </c>
      <c r="D778" s="133">
        <v>100</v>
      </c>
      <c r="E778" s="133">
        <v>100</v>
      </c>
      <c r="F778" s="133">
        <v>100</v>
      </c>
      <c r="G778" s="133">
        <v>100</v>
      </c>
    </row>
    <row r="779" spans="1:7" ht="15.75">
      <c r="A779" s="23"/>
      <c r="B779" s="24"/>
      <c r="C779" s="2"/>
      <c r="D779" s="2"/>
      <c r="E779" s="2"/>
      <c r="F779" s="2"/>
      <c r="G779" s="2"/>
    </row>
    <row r="780" spans="1:7" ht="15.75" customHeight="1">
      <c r="A780" s="216"/>
      <c r="B780" s="216"/>
      <c r="C780" s="216"/>
      <c r="D780" s="216"/>
      <c r="E780" s="216"/>
      <c r="F780" s="216"/>
      <c r="G780" s="216"/>
    </row>
    <row r="781" spans="1:7" ht="15.75">
      <c r="A781" s="12"/>
      <c r="B781" s="12"/>
      <c r="C781" s="12"/>
      <c r="D781" s="12"/>
      <c r="E781" s="12"/>
      <c r="F781" s="12"/>
      <c r="G781" s="12"/>
    </row>
    <row r="782" spans="1:7" ht="31.5" customHeight="1">
      <c r="A782" s="32"/>
      <c r="B782" s="15"/>
      <c r="C782" s="209"/>
      <c r="D782" s="210"/>
      <c r="E782" s="210"/>
      <c r="F782" s="210"/>
      <c r="G782" s="210"/>
    </row>
    <row r="783" spans="1:7" ht="12" customHeight="1">
      <c r="A783" s="14"/>
      <c r="B783" s="15"/>
      <c r="C783" s="27"/>
      <c r="D783" s="28"/>
      <c r="E783" s="28"/>
      <c r="F783" s="28"/>
      <c r="G783" s="28"/>
    </row>
    <row r="784" spans="1:7" ht="36.75" customHeight="1">
      <c r="A784" s="33"/>
      <c r="B784" s="15"/>
      <c r="C784" s="209"/>
      <c r="D784" s="210"/>
      <c r="E784" s="210"/>
      <c r="F784" s="210"/>
      <c r="G784" s="210"/>
    </row>
    <row r="785" spans="1:7" ht="16.5">
      <c r="A785" s="16"/>
      <c r="B785" s="15"/>
      <c r="C785" s="17"/>
      <c r="D785" s="18"/>
      <c r="E785" s="18"/>
      <c r="F785" s="18"/>
      <c r="G785" s="18"/>
    </row>
    <row r="786" spans="1:7" ht="33" customHeight="1">
      <c r="A786" s="32"/>
      <c r="B786" s="15"/>
      <c r="C786" s="209"/>
      <c r="D786" s="210"/>
      <c r="E786" s="210"/>
      <c r="F786" s="210"/>
      <c r="G786" s="210"/>
    </row>
    <row r="787" spans="1:7" ht="16.5">
      <c r="A787" s="14"/>
      <c r="B787" s="15"/>
      <c r="C787" s="17"/>
      <c r="D787" s="18"/>
      <c r="E787" s="18"/>
      <c r="F787" s="18"/>
      <c r="G787" s="18"/>
    </row>
    <row r="788" spans="1:7" ht="36" customHeight="1">
      <c r="A788" s="34"/>
      <c r="B788" s="15"/>
      <c r="C788" s="197"/>
      <c r="D788" s="215"/>
      <c r="E788" s="215"/>
      <c r="F788" s="215"/>
      <c r="G788" s="215"/>
    </row>
    <row r="789" spans="1:7" ht="9.75" customHeight="1">
      <c r="A789" s="19"/>
      <c r="B789" s="20"/>
      <c r="C789" s="21"/>
      <c r="D789" s="22"/>
      <c r="E789" s="22"/>
      <c r="F789" s="22"/>
      <c r="G789" s="22"/>
    </row>
    <row r="790" spans="1:7" ht="73.5" customHeight="1">
      <c r="A790" s="34"/>
      <c r="B790" s="15"/>
      <c r="C790" s="197"/>
      <c r="D790" s="198"/>
      <c r="E790" s="198"/>
      <c r="F790" s="198"/>
      <c r="G790" s="198"/>
    </row>
    <row r="791" spans="1:7" ht="9.75" customHeight="1">
      <c r="A791" s="19"/>
      <c r="B791" s="20"/>
      <c r="C791" s="21"/>
      <c r="D791" s="30"/>
      <c r="E791" s="30"/>
      <c r="F791" s="30"/>
      <c r="G791" s="30"/>
    </row>
    <row r="792" spans="1:7" ht="56.25" customHeight="1">
      <c r="A792" s="34"/>
      <c r="B792" s="15"/>
      <c r="C792" s="197"/>
      <c r="D792" s="198"/>
      <c r="E792" s="198"/>
      <c r="F792" s="198"/>
      <c r="G792" s="198"/>
    </row>
    <row r="793" spans="1:7" ht="12.75" customHeight="1">
      <c r="A793" s="19"/>
      <c r="B793" s="15"/>
      <c r="C793" s="29"/>
      <c r="D793" s="31"/>
      <c r="E793" s="31"/>
      <c r="F793" s="31"/>
      <c r="G793" s="31"/>
    </row>
    <row r="794" spans="1:7" s="13" customFormat="1" ht="35.25" customHeight="1">
      <c r="A794" s="34"/>
      <c r="B794" s="15"/>
      <c r="C794" s="197"/>
      <c r="D794" s="198"/>
      <c r="E794" s="198"/>
      <c r="F794" s="198"/>
      <c r="G794" s="198"/>
    </row>
    <row r="795" spans="1:7" s="13" customFormat="1" ht="9.75" customHeight="1">
      <c r="A795" s="19"/>
      <c r="B795" s="20"/>
      <c r="C795" s="21"/>
      <c r="D795" s="22"/>
      <c r="E795" s="22"/>
      <c r="F795" s="22"/>
      <c r="G795" s="22"/>
    </row>
    <row r="796" s="13" customFormat="1" ht="75.75" customHeight="1"/>
    <row r="797" spans="1:7" s="13" customFormat="1" ht="23.25" customHeight="1">
      <c r="A797" s="25"/>
      <c r="B797" s="7"/>
      <c r="C797" s="6"/>
      <c r="D797" s="6"/>
      <c r="E797" s="1"/>
      <c r="F797" s="1"/>
      <c r="G797" s="1"/>
    </row>
    <row r="798" spans="1:7" s="13" customFormat="1" ht="34.5" customHeight="1">
      <c r="A798" s="25"/>
      <c r="B798" s="7"/>
      <c r="C798" s="6"/>
      <c r="D798" s="6"/>
      <c r="E798" s="1"/>
      <c r="F798" s="1"/>
      <c r="G798" s="1"/>
    </row>
    <row r="799" spans="1:7" s="13" customFormat="1" ht="7.5" customHeight="1">
      <c r="A799" s="25"/>
      <c r="B799" s="26"/>
      <c r="C799" s="26"/>
      <c r="D799" s="26"/>
      <c r="E799" s="3"/>
      <c r="F799" s="1"/>
      <c r="G799" s="1"/>
    </row>
    <row r="800" spans="1:7" s="13" customFormat="1" ht="32.25" customHeight="1">
      <c r="A800" s="25"/>
      <c r="B800" s="26"/>
      <c r="C800" s="26"/>
      <c r="D800" s="26"/>
      <c r="E800" s="3"/>
      <c r="F800" s="1"/>
      <c r="G800" s="1"/>
    </row>
    <row r="801" spans="1:7" s="13" customFormat="1" ht="7.5" customHeight="1">
      <c r="A801" s="26"/>
      <c r="B801" s="26"/>
      <c r="C801" s="26"/>
      <c r="D801" s="26"/>
      <c r="E801" s="3"/>
      <c r="F801" s="1"/>
      <c r="G801" s="1"/>
    </row>
    <row r="802" spans="1:7" s="13" customFormat="1" ht="30.75" customHeight="1">
      <c r="A802" s="26"/>
      <c r="B802" s="26"/>
      <c r="C802" s="26"/>
      <c r="D802" s="26"/>
      <c r="E802" s="3"/>
      <c r="F802" s="1"/>
      <c r="G802" s="1"/>
    </row>
    <row r="803" spans="1:7" s="13" customFormat="1" ht="7.5" customHeight="1">
      <c r="A803" s="26"/>
      <c r="B803" s="26"/>
      <c r="C803" s="26"/>
      <c r="D803" s="26"/>
      <c r="E803" s="3"/>
      <c r="F803" s="1"/>
      <c r="G803" s="1"/>
    </row>
    <row r="804" spans="1:7" s="13" customFormat="1" ht="33" customHeight="1">
      <c r="A804" s="26"/>
      <c r="B804" s="26"/>
      <c r="C804" s="26"/>
      <c r="D804" s="26"/>
      <c r="E804" s="3"/>
      <c r="F804" s="1"/>
      <c r="G804" s="1"/>
    </row>
    <row r="805" spans="1:7" s="13" customFormat="1" ht="5.25" customHeight="1">
      <c r="A805" s="26"/>
      <c r="B805" s="26"/>
      <c r="C805" s="26"/>
      <c r="D805" s="26"/>
      <c r="E805" s="3"/>
      <c r="F805" s="1"/>
      <c r="G805" s="1"/>
    </row>
    <row r="806" spans="1:7" s="13" customFormat="1" ht="33" customHeight="1">
      <c r="A806" s="26"/>
      <c r="B806" s="26"/>
      <c r="C806" s="26"/>
      <c r="D806" s="26"/>
      <c r="E806" s="3"/>
      <c r="F806" s="1"/>
      <c r="G806" s="1"/>
    </row>
    <row r="807" spans="1:7" s="13" customFormat="1" ht="35.25" customHeight="1">
      <c r="A807" s="26"/>
      <c r="B807" s="26"/>
      <c r="C807" s="26"/>
      <c r="D807" s="26"/>
      <c r="E807" s="3"/>
      <c r="F807" s="1"/>
      <c r="G807" s="1"/>
    </row>
    <row r="808" spans="1:7" s="13" customFormat="1" ht="33.75" customHeight="1">
      <c r="A808" s="26"/>
      <c r="B808" s="26"/>
      <c r="C808" s="26"/>
      <c r="D808" s="26"/>
      <c r="E808" s="3"/>
      <c r="F808" s="1"/>
      <c r="G808" s="1"/>
    </row>
    <row r="809" spans="1:5" ht="15.75">
      <c r="A809" s="26"/>
      <c r="B809" s="26"/>
      <c r="C809" s="26"/>
      <c r="D809" s="26"/>
      <c r="E809" s="3"/>
    </row>
    <row r="810" spans="1:4" ht="15.75">
      <c r="A810" s="26"/>
      <c r="B810" s="7"/>
      <c r="C810" s="6"/>
      <c r="D810" s="6"/>
    </row>
    <row r="811" spans="1:4" ht="15.75">
      <c r="A811" s="26"/>
      <c r="B811" s="7"/>
      <c r="C811" s="6"/>
      <c r="D811" s="6"/>
    </row>
    <row r="812" spans="1:4" ht="15.75">
      <c r="A812" s="6"/>
      <c r="B812" s="7"/>
      <c r="C812" s="6"/>
      <c r="D812" s="6"/>
    </row>
    <row r="813" spans="1:4" ht="15.75">
      <c r="A813" s="6"/>
      <c r="B813" s="7"/>
      <c r="C813" s="6"/>
      <c r="D813" s="6"/>
    </row>
    <row r="814" spans="1:4" ht="15.75">
      <c r="A814" s="6"/>
      <c r="B814" s="7"/>
      <c r="C814" s="6"/>
      <c r="D814" s="6"/>
    </row>
    <row r="815" spans="1:4" ht="15.75">
      <c r="A815" s="6"/>
      <c r="B815" s="7"/>
      <c r="C815" s="6"/>
      <c r="D815" s="6"/>
    </row>
    <row r="816" spans="1:4" ht="15.75">
      <c r="A816" s="6"/>
      <c r="B816" s="7"/>
      <c r="C816" s="6"/>
      <c r="D816" s="6"/>
    </row>
    <row r="817" spans="1:4" ht="15.75">
      <c r="A817" s="6"/>
      <c r="B817" s="7"/>
      <c r="C817" s="6"/>
      <c r="D817" s="6"/>
    </row>
    <row r="818" spans="1:4" ht="15.75">
      <c r="A818" s="6"/>
      <c r="B818" s="7"/>
      <c r="C818" s="6"/>
      <c r="D818" s="6"/>
    </row>
    <row r="819" spans="1:4" ht="15.75">
      <c r="A819" s="6"/>
      <c r="B819" s="7"/>
      <c r="C819" s="6"/>
      <c r="D819" s="6"/>
    </row>
    <row r="820" spans="1:4" ht="15.75">
      <c r="A820" s="6"/>
      <c r="B820" s="7"/>
      <c r="C820" s="6"/>
      <c r="D820" s="6"/>
    </row>
    <row r="821" spans="1:4" ht="15.75">
      <c r="A821" s="6"/>
      <c r="B821" s="7"/>
      <c r="C821" s="6"/>
      <c r="D821" s="6"/>
    </row>
    <row r="822" spans="1:4" ht="15" customHeight="1">
      <c r="A822" s="6"/>
      <c r="B822" s="7"/>
      <c r="C822" s="6"/>
      <c r="D822" s="6"/>
    </row>
    <row r="823" spans="1:4" ht="15.75">
      <c r="A823" s="6"/>
      <c r="B823" s="7"/>
      <c r="C823" s="6"/>
      <c r="D823" s="6"/>
    </row>
    <row r="824" spans="1:4" ht="15.75">
      <c r="A824" s="6"/>
      <c r="B824" s="7"/>
      <c r="C824" s="6"/>
      <c r="D824" s="6"/>
    </row>
    <row r="825" spans="1:4" ht="15.75">
      <c r="A825" s="6"/>
      <c r="B825" s="7"/>
      <c r="C825" s="6"/>
      <c r="D825" s="6"/>
    </row>
    <row r="826" spans="1:4" ht="15.75">
      <c r="A826" s="6"/>
      <c r="B826" s="7"/>
      <c r="C826" s="6"/>
      <c r="D826" s="6"/>
    </row>
    <row r="827" spans="1:4" ht="15.75">
      <c r="A827" s="6"/>
      <c r="B827" s="7"/>
      <c r="C827" s="6"/>
      <c r="D827" s="6"/>
    </row>
    <row r="828" spans="1:4" ht="15.75">
      <c r="A828" s="6"/>
      <c r="B828" s="7"/>
      <c r="C828" s="6"/>
      <c r="D828" s="6"/>
    </row>
    <row r="829" spans="1:4" ht="15.75">
      <c r="A829" s="6"/>
      <c r="B829" s="7"/>
      <c r="C829" s="6"/>
      <c r="D829" s="6"/>
    </row>
    <row r="830" spans="1:4" ht="15.75">
      <c r="A830" s="6"/>
      <c r="B830" s="7"/>
      <c r="C830" s="6"/>
      <c r="D830" s="6"/>
    </row>
    <row r="831" spans="1:4" ht="15.75">
      <c r="A831" s="6"/>
      <c r="B831" s="7"/>
      <c r="C831" s="6"/>
      <c r="D831" s="6"/>
    </row>
    <row r="832" spans="1:4" ht="15.75">
      <c r="A832" s="6"/>
      <c r="B832" s="7"/>
      <c r="C832" s="6"/>
      <c r="D832" s="6"/>
    </row>
    <row r="833" spans="1:4" ht="15.75">
      <c r="A833" s="6"/>
      <c r="B833" s="7"/>
      <c r="C833" s="6"/>
      <c r="D833" s="6"/>
    </row>
    <row r="834" spans="1:4" ht="15.75">
      <c r="A834" s="6"/>
      <c r="B834" s="7"/>
      <c r="C834" s="6"/>
      <c r="D834" s="6"/>
    </row>
    <row r="835" spans="1:4" ht="15.75">
      <c r="A835" s="6"/>
      <c r="B835" s="7"/>
      <c r="C835" s="6"/>
      <c r="D835" s="6"/>
    </row>
    <row r="836" spans="1:4" ht="15.75">
      <c r="A836" s="6"/>
      <c r="B836" s="7"/>
      <c r="C836" s="6"/>
      <c r="D836" s="6"/>
    </row>
    <row r="837" spans="1:4" ht="15.75">
      <c r="A837" s="6"/>
      <c r="B837" s="7"/>
      <c r="C837" s="6"/>
      <c r="D837" s="6"/>
    </row>
    <row r="838" spans="1:4" ht="15.75">
      <c r="A838" s="6"/>
      <c r="B838" s="7"/>
      <c r="C838" s="6"/>
      <c r="D838" s="6"/>
    </row>
    <row r="839" spans="1:4" ht="15.75">
      <c r="A839" s="6"/>
      <c r="B839" s="7"/>
      <c r="C839" s="6"/>
      <c r="D839" s="6"/>
    </row>
    <row r="840" spans="1:4" ht="15.75">
      <c r="A840" s="6"/>
      <c r="B840" s="7"/>
      <c r="C840" s="6"/>
      <c r="D840" s="6"/>
    </row>
    <row r="841" spans="1:4" ht="15.75">
      <c r="A841" s="6"/>
      <c r="B841" s="7"/>
      <c r="C841" s="6"/>
      <c r="D841" s="6"/>
    </row>
    <row r="842" spans="1:4" ht="15.75">
      <c r="A842" s="6"/>
      <c r="B842" s="7"/>
      <c r="C842" s="6"/>
      <c r="D842" s="6"/>
    </row>
    <row r="843" spans="1:4" ht="15.75">
      <c r="A843" s="6"/>
      <c r="B843" s="7"/>
      <c r="C843" s="6"/>
      <c r="D843" s="6"/>
    </row>
    <row r="844" spans="1:4" ht="15.75">
      <c r="A844" s="6"/>
      <c r="B844" s="7"/>
      <c r="C844" s="6"/>
      <c r="D844" s="6"/>
    </row>
    <row r="845" spans="1:4" ht="15.75">
      <c r="A845" s="6"/>
      <c r="B845" s="7"/>
      <c r="C845" s="6"/>
      <c r="D845" s="6"/>
    </row>
    <row r="846" spans="1:4" ht="15.75">
      <c r="A846" s="6"/>
      <c r="B846" s="7"/>
      <c r="C846" s="6"/>
      <c r="D846" s="6"/>
    </row>
    <row r="847" spans="1:4" ht="15.75">
      <c r="A847" s="6"/>
      <c r="B847" s="7"/>
      <c r="C847" s="6"/>
      <c r="D847" s="6"/>
    </row>
    <row r="848" spans="1:4" ht="15.75">
      <c r="A848" s="6"/>
      <c r="B848" s="7"/>
      <c r="C848" s="6"/>
      <c r="D848" s="6"/>
    </row>
    <row r="849" spans="1:4" ht="15.75">
      <c r="A849" s="6"/>
      <c r="B849" s="7"/>
      <c r="C849" s="6"/>
      <c r="D849" s="6"/>
    </row>
    <row r="850" spans="1:4" ht="15.75">
      <c r="A850" s="6"/>
      <c r="B850" s="7"/>
      <c r="C850" s="6"/>
      <c r="D850" s="6"/>
    </row>
    <row r="851" spans="1:4" ht="15.75">
      <c r="A851" s="6"/>
      <c r="B851" s="7"/>
      <c r="C851" s="6"/>
      <c r="D851" s="6"/>
    </row>
    <row r="852" spans="1:4" ht="15.75">
      <c r="A852" s="6"/>
      <c r="B852" s="7"/>
      <c r="C852" s="6"/>
      <c r="D852" s="6"/>
    </row>
    <row r="853" spans="1:4" ht="15.75">
      <c r="A853" s="6"/>
      <c r="B853" s="7"/>
      <c r="C853" s="6"/>
      <c r="D853" s="6"/>
    </row>
    <row r="854" spans="1:4" ht="15.75">
      <c r="A854" s="6"/>
      <c r="B854" s="7"/>
      <c r="C854" s="6"/>
      <c r="D854" s="6"/>
    </row>
    <row r="855" spans="1:4" ht="15.75">
      <c r="A855" s="6"/>
      <c r="B855" s="7"/>
      <c r="C855" s="6"/>
      <c r="D855" s="6"/>
    </row>
    <row r="856" spans="1:4" ht="15.75">
      <c r="A856" s="6"/>
      <c r="B856" s="7"/>
      <c r="C856" s="6"/>
      <c r="D856" s="6"/>
    </row>
    <row r="857" spans="1:4" ht="15.75">
      <c r="A857" s="6"/>
      <c r="B857" s="7"/>
      <c r="C857" s="6"/>
      <c r="D857" s="6"/>
    </row>
    <row r="858" spans="1:4" ht="15.75">
      <c r="A858" s="6"/>
      <c r="B858" s="7"/>
      <c r="C858" s="6"/>
      <c r="D858" s="6"/>
    </row>
    <row r="859" spans="1:4" ht="15.75">
      <c r="A859" s="6"/>
      <c r="B859" s="7"/>
      <c r="C859" s="6"/>
      <c r="D859" s="6"/>
    </row>
    <row r="860" spans="1:4" ht="15.75">
      <c r="A860" s="6"/>
      <c r="B860" s="7"/>
      <c r="C860" s="6"/>
      <c r="D860" s="6"/>
    </row>
    <row r="861" spans="1:4" ht="15.75">
      <c r="A861" s="6"/>
      <c r="B861" s="7"/>
      <c r="C861" s="6"/>
      <c r="D861" s="6"/>
    </row>
    <row r="862" spans="1:4" ht="15.75">
      <c r="A862" s="6"/>
      <c r="B862" s="7"/>
      <c r="C862" s="6"/>
      <c r="D862" s="6"/>
    </row>
    <row r="863" spans="1:4" ht="15.75">
      <c r="A863" s="6"/>
      <c r="B863" s="7"/>
      <c r="C863" s="6"/>
      <c r="D863" s="6"/>
    </row>
    <row r="864" spans="1:4" ht="15.75">
      <c r="A864" s="6"/>
      <c r="B864" s="7"/>
      <c r="C864" s="6"/>
      <c r="D864" s="6"/>
    </row>
    <row r="865" spans="1:4" ht="15.75">
      <c r="A865" s="6"/>
      <c r="B865" s="7"/>
      <c r="C865" s="6"/>
      <c r="D865" s="6"/>
    </row>
    <row r="866" spans="1:4" ht="15.75">
      <c r="A866" s="6"/>
      <c r="B866" s="7"/>
      <c r="C866" s="6"/>
      <c r="D866" s="6"/>
    </row>
    <row r="867" spans="1:4" ht="15.75">
      <c r="A867" s="6"/>
      <c r="B867" s="7"/>
      <c r="C867" s="6"/>
      <c r="D867" s="6"/>
    </row>
    <row r="868" spans="1:4" ht="15.75">
      <c r="A868" s="6"/>
      <c r="B868" s="7"/>
      <c r="C868" s="6"/>
      <c r="D868" s="6"/>
    </row>
    <row r="869" spans="1:4" ht="15.75">
      <c r="A869" s="6"/>
      <c r="B869" s="7"/>
      <c r="C869" s="6"/>
      <c r="D869" s="6"/>
    </row>
    <row r="870" spans="1:4" ht="15.75">
      <c r="A870" s="6"/>
      <c r="B870" s="7"/>
      <c r="C870" s="6"/>
      <c r="D870" s="6"/>
    </row>
    <row r="871" spans="1:4" ht="15.75">
      <c r="A871" s="6"/>
      <c r="B871" s="7"/>
      <c r="C871" s="6"/>
      <c r="D871" s="6"/>
    </row>
    <row r="872" spans="1:4" ht="15.75">
      <c r="A872" s="6"/>
      <c r="B872" s="7"/>
      <c r="C872" s="6"/>
      <c r="D872" s="6"/>
    </row>
    <row r="873" spans="1:4" ht="15.75">
      <c r="A873" s="6"/>
      <c r="B873" s="7"/>
      <c r="C873" s="6"/>
      <c r="D873" s="6"/>
    </row>
    <row r="874" spans="1:4" ht="15.75">
      <c r="A874" s="6"/>
      <c r="B874" s="7"/>
      <c r="C874" s="6"/>
      <c r="D874" s="6"/>
    </row>
    <row r="875" spans="1:4" ht="15.75">
      <c r="A875" s="6"/>
      <c r="B875" s="7"/>
      <c r="C875" s="6"/>
      <c r="D875" s="6"/>
    </row>
    <row r="876" spans="1:4" ht="15.75">
      <c r="A876" s="6"/>
      <c r="B876" s="7"/>
      <c r="C876" s="6"/>
      <c r="D876" s="6"/>
    </row>
    <row r="877" spans="1:4" ht="15.75">
      <c r="A877" s="6"/>
      <c r="B877" s="7"/>
      <c r="C877" s="6"/>
      <c r="D877" s="6"/>
    </row>
    <row r="878" spans="1:4" ht="15.75">
      <c r="A878" s="6"/>
      <c r="B878" s="7"/>
      <c r="C878" s="6"/>
      <c r="D878" s="6"/>
    </row>
    <row r="879" spans="1:4" ht="15.75">
      <c r="A879" s="6"/>
      <c r="B879" s="7"/>
      <c r="C879" s="6"/>
      <c r="D879" s="6"/>
    </row>
    <row r="880" spans="1:4" ht="15.75">
      <c r="A880" s="6"/>
      <c r="B880" s="7"/>
      <c r="C880" s="6"/>
      <c r="D880" s="6"/>
    </row>
    <row r="881" spans="1:4" ht="15.75">
      <c r="A881" s="6"/>
      <c r="B881" s="7"/>
      <c r="C881" s="6"/>
      <c r="D881" s="6"/>
    </row>
    <row r="882" spans="1:4" ht="15.75">
      <c r="A882" s="6"/>
      <c r="B882" s="7"/>
      <c r="C882" s="6"/>
      <c r="D882" s="6"/>
    </row>
    <row r="883" spans="1:4" ht="15.75">
      <c r="A883" s="6"/>
      <c r="B883" s="7"/>
      <c r="C883" s="6"/>
      <c r="D883" s="6"/>
    </row>
    <row r="884" spans="1:4" ht="15.75">
      <c r="A884" s="6"/>
      <c r="B884" s="7"/>
      <c r="C884" s="6"/>
      <c r="D884" s="6"/>
    </row>
    <row r="885" spans="1:4" ht="15.75">
      <c r="A885" s="6"/>
      <c r="B885" s="7"/>
      <c r="C885" s="6"/>
      <c r="D885" s="6"/>
    </row>
    <row r="886" spans="1:4" ht="15.75">
      <c r="A886" s="6"/>
      <c r="B886" s="7"/>
      <c r="C886" s="6"/>
      <c r="D886" s="6"/>
    </row>
    <row r="887" spans="1:4" ht="15.75">
      <c r="A887" s="6"/>
      <c r="B887" s="7"/>
      <c r="C887" s="6"/>
      <c r="D887" s="6"/>
    </row>
    <row r="888" spans="1:4" ht="15.75">
      <c r="A888" s="6"/>
      <c r="B888" s="7"/>
      <c r="C888" s="6"/>
      <c r="D888" s="6"/>
    </row>
    <row r="889" spans="1:4" ht="15.75">
      <c r="A889" s="6"/>
      <c r="B889" s="7"/>
      <c r="C889" s="6"/>
      <c r="D889" s="6"/>
    </row>
    <row r="890" spans="1:4" ht="15.75">
      <c r="A890" s="6"/>
      <c r="B890" s="7"/>
      <c r="C890" s="6"/>
      <c r="D890" s="6"/>
    </row>
    <row r="891" spans="1:4" ht="15.75">
      <c r="A891" s="6"/>
      <c r="B891" s="7"/>
      <c r="C891" s="6"/>
      <c r="D891" s="6"/>
    </row>
    <row r="892" spans="1:4" ht="15.75">
      <c r="A892" s="6"/>
      <c r="B892" s="7"/>
      <c r="C892" s="6"/>
      <c r="D892" s="6"/>
    </row>
    <row r="893" spans="1:4" ht="15.75">
      <c r="A893" s="6"/>
      <c r="B893" s="7"/>
      <c r="C893" s="6"/>
      <c r="D893" s="6"/>
    </row>
    <row r="894" spans="1:4" ht="15.75">
      <c r="A894" s="6"/>
      <c r="B894" s="7"/>
      <c r="C894" s="6"/>
      <c r="D894" s="6"/>
    </row>
    <row r="895" spans="1:4" ht="15.75">
      <c r="A895" s="6"/>
      <c r="B895" s="7"/>
      <c r="C895" s="6"/>
      <c r="D895" s="6"/>
    </row>
    <row r="896" spans="1:4" ht="15.75">
      <c r="A896" s="6"/>
      <c r="B896" s="7"/>
      <c r="C896" s="6"/>
      <c r="D896" s="6"/>
    </row>
    <row r="897" spans="1:4" ht="15.75">
      <c r="A897" s="6"/>
      <c r="B897" s="7"/>
      <c r="C897" s="6"/>
      <c r="D897" s="6"/>
    </row>
    <row r="898" spans="1:4" ht="15.75">
      <c r="A898" s="6"/>
      <c r="B898" s="7"/>
      <c r="C898" s="6"/>
      <c r="D898" s="6"/>
    </row>
    <row r="899" spans="1:4" ht="15.75">
      <c r="A899" s="6"/>
      <c r="B899" s="7"/>
      <c r="C899" s="6"/>
      <c r="D899" s="6"/>
    </row>
    <row r="900" spans="1:4" ht="15.75">
      <c r="A900" s="6"/>
      <c r="B900" s="7"/>
      <c r="C900" s="6"/>
      <c r="D900" s="6"/>
    </row>
    <row r="901" spans="1:4" ht="15.75">
      <c r="A901" s="6"/>
      <c r="B901" s="7"/>
      <c r="C901" s="6"/>
      <c r="D901" s="6"/>
    </row>
    <row r="902" spans="1:4" ht="15.75">
      <c r="A902" s="6"/>
      <c r="B902" s="7"/>
      <c r="C902" s="6"/>
      <c r="D902" s="6"/>
    </row>
    <row r="903" spans="1:4" ht="15.75">
      <c r="A903" s="6"/>
      <c r="B903" s="7"/>
      <c r="C903" s="6"/>
      <c r="D903" s="6"/>
    </row>
    <row r="904" spans="1:4" ht="15.75">
      <c r="A904" s="6"/>
      <c r="B904" s="7"/>
      <c r="C904" s="6"/>
      <c r="D904" s="6"/>
    </row>
    <row r="905" spans="1:4" ht="15.75">
      <c r="A905" s="6"/>
      <c r="B905" s="7"/>
      <c r="C905" s="6"/>
      <c r="D905" s="6"/>
    </row>
    <row r="906" spans="1:4" ht="15.75">
      <c r="A906" s="6"/>
      <c r="B906" s="7"/>
      <c r="C906" s="6"/>
      <c r="D906" s="6"/>
    </row>
    <row r="907" spans="1:4" ht="15.75">
      <c r="A907" s="6"/>
      <c r="B907" s="7"/>
      <c r="C907" s="6"/>
      <c r="D907" s="6"/>
    </row>
    <row r="908" spans="1:4" ht="15.75">
      <c r="A908" s="6"/>
      <c r="B908" s="7"/>
      <c r="C908" s="6"/>
      <c r="D908" s="6"/>
    </row>
    <row r="909" spans="1:4" ht="15.75">
      <c r="A909" s="6"/>
      <c r="B909" s="7"/>
      <c r="C909" s="6"/>
      <c r="D909" s="6"/>
    </row>
    <row r="910" spans="1:4" ht="15.75">
      <c r="A910" s="6"/>
      <c r="B910" s="7"/>
      <c r="C910" s="6"/>
      <c r="D910" s="6"/>
    </row>
    <row r="911" spans="1:4" ht="15.75">
      <c r="A911" s="6"/>
      <c r="B911" s="7"/>
      <c r="C911" s="6"/>
      <c r="D911" s="6"/>
    </row>
    <row r="912" spans="1:4" ht="15.75">
      <c r="A912" s="6"/>
      <c r="B912" s="7"/>
      <c r="C912" s="6"/>
      <c r="D912" s="6"/>
    </row>
    <row r="913" spans="1:4" ht="15.75">
      <c r="A913" s="6"/>
      <c r="B913" s="7"/>
      <c r="C913" s="6"/>
      <c r="D913" s="6"/>
    </row>
    <row r="914" spans="1:4" ht="15.75">
      <c r="A914" s="6"/>
      <c r="B914" s="7"/>
      <c r="C914" s="6"/>
      <c r="D914" s="6"/>
    </row>
    <row r="915" spans="1:4" ht="15.75">
      <c r="A915" s="6"/>
      <c r="B915" s="7"/>
      <c r="C915" s="6"/>
      <c r="D915" s="6"/>
    </row>
    <row r="916" spans="1:4" ht="15.75">
      <c r="A916" s="6"/>
      <c r="B916" s="7"/>
      <c r="C916" s="6"/>
      <c r="D916" s="6"/>
    </row>
    <row r="917" spans="1:4" ht="15.75">
      <c r="A917" s="6"/>
      <c r="B917" s="7"/>
      <c r="C917" s="6"/>
      <c r="D917" s="6"/>
    </row>
    <row r="918" spans="1:4" ht="15.75">
      <c r="A918" s="6"/>
      <c r="B918" s="7"/>
      <c r="C918" s="6"/>
      <c r="D918" s="6"/>
    </row>
    <row r="919" spans="1:4" ht="15.75">
      <c r="A919" s="6"/>
      <c r="B919" s="7"/>
      <c r="C919" s="6"/>
      <c r="D919" s="6"/>
    </row>
    <row r="920" spans="1:4" ht="15.75">
      <c r="A920" s="6"/>
      <c r="B920" s="7"/>
      <c r="C920" s="6"/>
      <c r="D920" s="6"/>
    </row>
    <row r="921" spans="1:4" ht="15.75">
      <c r="A921" s="6"/>
      <c r="B921" s="7"/>
      <c r="C921" s="6"/>
      <c r="D921" s="6"/>
    </row>
    <row r="922" spans="1:4" ht="15.75">
      <c r="A922" s="6"/>
      <c r="B922" s="7"/>
      <c r="C922" s="6"/>
      <c r="D922" s="6"/>
    </row>
    <row r="923" spans="1:4" ht="15.75">
      <c r="A923" s="6"/>
      <c r="B923" s="7"/>
      <c r="C923" s="6"/>
      <c r="D923" s="6"/>
    </row>
    <row r="924" spans="1:4" ht="15.75">
      <c r="A924" s="6"/>
      <c r="B924" s="7"/>
      <c r="C924" s="6"/>
      <c r="D924" s="6"/>
    </row>
    <row r="925" spans="1:4" ht="15.75">
      <c r="A925" s="6"/>
      <c r="B925" s="7"/>
      <c r="C925" s="6"/>
      <c r="D925" s="6"/>
    </row>
    <row r="926" spans="1:4" ht="15.75">
      <c r="A926" s="6"/>
      <c r="B926" s="7"/>
      <c r="C926" s="6"/>
      <c r="D926" s="6"/>
    </row>
    <row r="927" spans="1:4" ht="15.75">
      <c r="A927" s="6"/>
      <c r="B927" s="7"/>
      <c r="C927" s="6"/>
      <c r="D927" s="6"/>
    </row>
    <row r="928" spans="1:4" ht="15.75">
      <c r="A928" s="6"/>
      <c r="B928" s="7"/>
      <c r="C928" s="6"/>
      <c r="D928" s="6"/>
    </row>
    <row r="929" spans="1:4" ht="15.75">
      <c r="A929" s="6"/>
      <c r="B929" s="7"/>
      <c r="C929" s="6"/>
      <c r="D929" s="6"/>
    </row>
    <row r="930" spans="1:4" ht="15.75">
      <c r="A930" s="6"/>
      <c r="B930" s="7"/>
      <c r="C930" s="6"/>
      <c r="D930" s="6"/>
    </row>
    <row r="931" spans="1:4" ht="15.75">
      <c r="A931" s="6"/>
      <c r="B931" s="7"/>
      <c r="C931" s="6"/>
      <c r="D931" s="6"/>
    </row>
    <row r="932" spans="1:4" ht="15.75">
      <c r="A932" s="6"/>
      <c r="B932" s="7"/>
      <c r="C932" s="6"/>
      <c r="D932" s="6"/>
    </row>
    <row r="933" spans="1:4" ht="15.75">
      <c r="A933" s="6"/>
      <c r="B933" s="7"/>
      <c r="C933" s="6"/>
      <c r="D933" s="6"/>
    </row>
    <row r="934" spans="1:4" ht="15.75">
      <c r="A934" s="6"/>
      <c r="B934" s="7"/>
      <c r="C934" s="6"/>
      <c r="D934" s="6"/>
    </row>
    <row r="935" spans="1:4" ht="15.75">
      <c r="A935" s="6"/>
      <c r="B935" s="7"/>
      <c r="C935" s="6"/>
      <c r="D935" s="6"/>
    </row>
    <row r="936" spans="1:4" ht="15.75">
      <c r="A936" s="6"/>
      <c r="B936" s="7"/>
      <c r="C936" s="6"/>
      <c r="D936" s="6"/>
    </row>
    <row r="937" spans="1:4" ht="15.75">
      <c r="A937" s="6"/>
      <c r="B937" s="7"/>
      <c r="C937" s="6"/>
      <c r="D937" s="6"/>
    </row>
    <row r="938" spans="1:4" ht="15.75">
      <c r="A938" s="6"/>
      <c r="B938" s="7"/>
      <c r="C938" s="6"/>
      <c r="D938" s="6"/>
    </row>
    <row r="939" spans="1:4" ht="15.75">
      <c r="A939" s="6"/>
      <c r="B939" s="7"/>
      <c r="C939" s="6"/>
      <c r="D939" s="6"/>
    </row>
    <row r="940" spans="1:4" ht="15.75">
      <c r="A940" s="6"/>
      <c r="B940" s="7"/>
      <c r="C940" s="6"/>
      <c r="D940" s="6"/>
    </row>
    <row r="941" spans="1:4" ht="15.75">
      <c r="A941" s="6"/>
      <c r="B941" s="7"/>
      <c r="C941" s="6"/>
      <c r="D941" s="6"/>
    </row>
    <row r="942" spans="1:4" ht="15.75">
      <c r="A942" s="6"/>
      <c r="B942" s="7"/>
      <c r="C942" s="6"/>
      <c r="D942" s="6"/>
    </row>
    <row r="943" spans="1:4" ht="15.75">
      <c r="A943" s="6"/>
      <c r="B943" s="7"/>
      <c r="C943" s="6"/>
      <c r="D943" s="6"/>
    </row>
    <row r="944" spans="1:4" ht="15.75">
      <c r="A944" s="6"/>
      <c r="B944" s="7"/>
      <c r="C944" s="6"/>
      <c r="D944" s="6"/>
    </row>
    <row r="945" spans="1:4" ht="15.75">
      <c r="A945" s="6"/>
      <c r="B945" s="7"/>
      <c r="C945" s="6"/>
      <c r="D945" s="6"/>
    </row>
    <row r="946" spans="1:4" ht="15.75">
      <c r="A946" s="6"/>
      <c r="B946" s="7"/>
      <c r="C946" s="6"/>
      <c r="D946" s="6"/>
    </row>
    <row r="947" spans="1:4" ht="15.75">
      <c r="A947" s="6"/>
      <c r="B947" s="7"/>
      <c r="C947" s="6"/>
      <c r="D947" s="6"/>
    </row>
    <row r="948" spans="1:4" ht="15.75">
      <c r="A948" s="6"/>
      <c r="B948" s="7"/>
      <c r="C948" s="6"/>
      <c r="D948" s="6"/>
    </row>
    <row r="949" spans="1:4" ht="15.75">
      <c r="A949" s="6"/>
      <c r="B949" s="7"/>
      <c r="C949" s="6"/>
      <c r="D949" s="6"/>
    </row>
    <row r="950" spans="1:4" ht="15.75">
      <c r="A950" s="6"/>
      <c r="B950" s="7"/>
      <c r="C950" s="6"/>
      <c r="D950" s="6"/>
    </row>
    <row r="951" spans="1:4" ht="15.75">
      <c r="A951" s="6"/>
      <c r="B951" s="7"/>
      <c r="C951" s="6"/>
      <c r="D951" s="6"/>
    </row>
    <row r="952" spans="1:4" ht="15.75">
      <c r="A952" s="6"/>
      <c r="B952" s="7"/>
      <c r="C952" s="6"/>
      <c r="D952" s="6"/>
    </row>
    <row r="953" spans="1:4" ht="15.75">
      <c r="A953" s="6"/>
      <c r="B953" s="7"/>
      <c r="C953" s="6"/>
      <c r="D953" s="6"/>
    </row>
    <row r="954" spans="1:4" ht="15.75">
      <c r="A954" s="6"/>
      <c r="B954" s="7"/>
      <c r="C954" s="6"/>
      <c r="D954" s="6"/>
    </row>
    <row r="955" spans="1:4" ht="15.75">
      <c r="A955" s="6"/>
      <c r="B955" s="7"/>
      <c r="C955" s="6"/>
      <c r="D955" s="6"/>
    </row>
    <row r="956" spans="1:4" ht="15.75">
      <c r="A956" s="6"/>
      <c r="B956" s="7"/>
      <c r="C956" s="6"/>
      <c r="D956" s="6"/>
    </row>
    <row r="957" spans="1:4" ht="15.75">
      <c r="A957" s="6"/>
      <c r="B957" s="7"/>
      <c r="C957" s="6"/>
      <c r="D957" s="6"/>
    </row>
    <row r="958" spans="1:4" ht="15.75">
      <c r="A958" s="6"/>
      <c r="B958" s="7"/>
      <c r="C958" s="6"/>
      <c r="D958" s="6"/>
    </row>
    <row r="959" spans="1:4" ht="15.75">
      <c r="A959" s="6"/>
      <c r="B959" s="7"/>
      <c r="C959" s="6"/>
      <c r="D959" s="6"/>
    </row>
    <row r="960" spans="1:4" ht="15.75">
      <c r="A960" s="6"/>
      <c r="B960" s="7"/>
      <c r="C960" s="6"/>
      <c r="D960" s="6"/>
    </row>
    <row r="961" spans="1:4" ht="15.75">
      <c r="A961" s="6"/>
      <c r="B961" s="7"/>
      <c r="C961" s="6"/>
      <c r="D961" s="6"/>
    </row>
    <row r="962" spans="1:4" ht="15.75">
      <c r="A962" s="6"/>
      <c r="B962" s="7"/>
      <c r="C962" s="6"/>
      <c r="D962" s="6"/>
    </row>
    <row r="963" spans="1:4" ht="15.75">
      <c r="A963" s="6"/>
      <c r="B963" s="7"/>
      <c r="C963" s="6"/>
      <c r="D963" s="6"/>
    </row>
    <row r="964" spans="1:4" ht="15.75">
      <c r="A964" s="6"/>
      <c r="B964" s="7"/>
      <c r="C964" s="6"/>
      <c r="D964" s="6"/>
    </row>
    <row r="965" spans="1:4" ht="15.75">
      <c r="A965" s="6"/>
      <c r="B965" s="7"/>
      <c r="C965" s="6"/>
      <c r="D965" s="6"/>
    </row>
    <row r="966" spans="1:4" ht="15.75">
      <c r="A966" s="6"/>
      <c r="B966" s="7"/>
      <c r="C966" s="6"/>
      <c r="D966" s="6"/>
    </row>
    <row r="967" spans="1:4" ht="15.75">
      <c r="A967" s="6"/>
      <c r="B967" s="7"/>
      <c r="C967" s="6"/>
      <c r="D967" s="6"/>
    </row>
    <row r="968" spans="1:4" ht="15.75">
      <c r="A968" s="6"/>
      <c r="B968" s="7"/>
      <c r="C968" s="6"/>
      <c r="D968" s="6"/>
    </row>
    <row r="969" spans="1:4" ht="15.75">
      <c r="A969" s="6"/>
      <c r="B969" s="7"/>
      <c r="C969" s="6"/>
      <c r="D969" s="6"/>
    </row>
    <row r="970" spans="1:4" ht="15.75">
      <c r="A970" s="6"/>
      <c r="B970" s="7"/>
      <c r="C970" s="6"/>
      <c r="D970" s="6"/>
    </row>
    <row r="971" spans="1:4" ht="15.75">
      <c r="A971" s="6"/>
      <c r="B971" s="7"/>
      <c r="C971" s="6"/>
      <c r="D971" s="6"/>
    </row>
    <row r="972" spans="1:4" ht="15.75">
      <c r="A972" s="6"/>
      <c r="B972" s="7"/>
      <c r="C972" s="6"/>
      <c r="D972" s="6"/>
    </row>
    <row r="973" spans="1:4" ht="15.75">
      <c r="A973" s="6"/>
      <c r="B973" s="7"/>
      <c r="C973" s="6"/>
      <c r="D973" s="6"/>
    </row>
    <row r="974" spans="1:4" ht="15.75">
      <c r="A974" s="6"/>
      <c r="B974" s="7"/>
      <c r="C974" s="6"/>
      <c r="D974" s="6"/>
    </row>
    <row r="975" spans="1:4" ht="15.75">
      <c r="A975" s="6"/>
      <c r="B975" s="7"/>
      <c r="C975" s="6"/>
      <c r="D975" s="6"/>
    </row>
    <row r="976" spans="1:4" ht="15.75">
      <c r="A976" s="6"/>
      <c r="B976" s="7"/>
      <c r="C976" s="6"/>
      <c r="D976" s="6"/>
    </row>
    <row r="977" spans="1:4" ht="15.75">
      <c r="A977" s="6"/>
      <c r="B977" s="7"/>
      <c r="C977" s="6"/>
      <c r="D977" s="6"/>
    </row>
    <row r="978" spans="1:4" ht="15.75">
      <c r="A978" s="6"/>
      <c r="B978" s="7"/>
      <c r="C978" s="6"/>
      <c r="D978" s="6"/>
    </row>
    <row r="979" spans="1:4" ht="15.75">
      <c r="A979" s="6"/>
      <c r="B979" s="7"/>
      <c r="C979" s="6"/>
      <c r="D979" s="6"/>
    </row>
    <row r="980" spans="1:4" ht="15.75">
      <c r="A980" s="6"/>
      <c r="B980" s="7"/>
      <c r="C980" s="6"/>
      <c r="D980" s="6"/>
    </row>
    <row r="981" spans="1:4" ht="15.75">
      <c r="A981" s="6"/>
      <c r="B981" s="7"/>
      <c r="C981" s="6"/>
      <c r="D981" s="6"/>
    </row>
    <row r="982" spans="1:4" ht="15.75">
      <c r="A982" s="6"/>
      <c r="B982" s="7"/>
      <c r="C982" s="6"/>
      <c r="D982" s="6"/>
    </row>
    <row r="983" spans="1:4" ht="15.75">
      <c r="A983" s="6"/>
      <c r="B983" s="7"/>
      <c r="C983" s="6"/>
      <c r="D983" s="6"/>
    </row>
    <row r="984" spans="1:4" ht="15.75">
      <c r="A984" s="6"/>
      <c r="B984" s="7"/>
      <c r="C984" s="6"/>
      <c r="D984" s="6"/>
    </row>
    <row r="985" spans="1:4" ht="15.75">
      <c r="A985" s="6"/>
      <c r="B985" s="7"/>
      <c r="C985" s="6"/>
      <c r="D985" s="6"/>
    </row>
    <row r="986" spans="1:4" ht="15.75">
      <c r="A986" s="6"/>
      <c r="B986" s="7"/>
      <c r="C986" s="6"/>
      <c r="D986" s="6"/>
    </row>
    <row r="987" spans="1:4" ht="15.75">
      <c r="A987" s="6"/>
      <c r="B987" s="7"/>
      <c r="C987" s="6"/>
      <c r="D987" s="6"/>
    </row>
    <row r="988" spans="1:4" ht="15.75">
      <c r="A988" s="6"/>
      <c r="B988" s="7"/>
      <c r="C988" s="6"/>
      <c r="D988" s="6"/>
    </row>
    <row r="989" spans="1:4" ht="15.75">
      <c r="A989" s="6"/>
      <c r="B989" s="7"/>
      <c r="C989" s="6"/>
      <c r="D989" s="6"/>
    </row>
    <row r="990" spans="1:4" ht="15.75">
      <c r="A990" s="6"/>
      <c r="B990" s="7"/>
      <c r="C990" s="6"/>
      <c r="D990" s="6"/>
    </row>
    <row r="991" spans="1:4" ht="15.75">
      <c r="A991" s="6"/>
      <c r="B991" s="7"/>
      <c r="C991" s="6"/>
      <c r="D991" s="6"/>
    </row>
    <row r="992" spans="1:4" ht="15.75">
      <c r="A992" s="6"/>
      <c r="B992" s="7"/>
      <c r="C992" s="6"/>
      <c r="D992" s="6"/>
    </row>
    <row r="993" spans="1:4" ht="15.75">
      <c r="A993" s="6"/>
      <c r="B993" s="7"/>
      <c r="C993" s="6"/>
      <c r="D993" s="6"/>
    </row>
    <row r="994" spans="1:4" ht="15.75">
      <c r="A994" s="6"/>
      <c r="B994" s="7"/>
      <c r="C994" s="6"/>
      <c r="D994" s="6"/>
    </row>
    <row r="995" spans="1:4" ht="15.75">
      <c r="A995" s="6"/>
      <c r="B995" s="7"/>
      <c r="C995" s="6"/>
      <c r="D995" s="6"/>
    </row>
    <row r="996" spans="1:4" ht="15.75">
      <c r="A996" s="6"/>
      <c r="B996" s="7"/>
      <c r="C996" s="6"/>
      <c r="D996" s="6"/>
    </row>
    <row r="997" spans="1:4" ht="15.75">
      <c r="A997" s="6"/>
      <c r="B997" s="7"/>
      <c r="C997" s="6"/>
      <c r="D997" s="6"/>
    </row>
    <row r="998" spans="1:4" ht="15.75">
      <c r="A998" s="6"/>
      <c r="B998" s="7"/>
      <c r="C998" s="6"/>
      <c r="D998" s="6"/>
    </row>
    <row r="999" spans="1:4" ht="15.75">
      <c r="A999" s="6"/>
      <c r="B999" s="7"/>
      <c r="C999" s="6"/>
      <c r="D999" s="6"/>
    </row>
    <row r="1000" spans="1:4" ht="15.75">
      <c r="A1000" s="6"/>
      <c r="B1000" s="7"/>
      <c r="C1000" s="6"/>
      <c r="D1000" s="6"/>
    </row>
    <row r="1001" spans="1:4" ht="15.75">
      <c r="A1001" s="6"/>
      <c r="B1001" s="7"/>
      <c r="C1001" s="6"/>
      <c r="D1001" s="6"/>
    </row>
    <row r="1002" spans="1:4" ht="15.75">
      <c r="A1002" s="6"/>
      <c r="B1002" s="7"/>
      <c r="C1002" s="6"/>
      <c r="D1002" s="6"/>
    </row>
    <row r="1003" spans="1:4" ht="15.75">
      <c r="A1003" s="6"/>
      <c r="B1003" s="7"/>
      <c r="C1003" s="6"/>
      <c r="D1003" s="6"/>
    </row>
    <row r="1004" spans="1:4" ht="15.75">
      <c r="A1004" s="6"/>
      <c r="B1004" s="7"/>
      <c r="C1004" s="6"/>
      <c r="D1004" s="6"/>
    </row>
    <row r="1005" spans="1:4" ht="15.75">
      <c r="A1005" s="6"/>
      <c r="B1005" s="7"/>
      <c r="C1005" s="6"/>
      <c r="D1005" s="6"/>
    </row>
    <row r="1006" spans="1:4" ht="15.75">
      <c r="A1006" s="6"/>
      <c r="B1006" s="7"/>
      <c r="C1006" s="6"/>
      <c r="D1006" s="6"/>
    </row>
    <row r="1007" spans="1:4" ht="15.75">
      <c r="A1007" s="6"/>
      <c r="B1007" s="7"/>
      <c r="C1007" s="6"/>
      <c r="D1007" s="6"/>
    </row>
    <row r="1008" spans="1:4" ht="15.75">
      <c r="A1008" s="6"/>
      <c r="B1008" s="7"/>
      <c r="C1008" s="6"/>
      <c r="D1008" s="6"/>
    </row>
    <row r="1009" spans="1:4" ht="15.75">
      <c r="A1009" s="6"/>
      <c r="B1009" s="7"/>
      <c r="C1009" s="6"/>
      <c r="D1009" s="6"/>
    </row>
    <row r="1010" spans="1:4" ht="15.75">
      <c r="A1010" s="6"/>
      <c r="B1010" s="7"/>
      <c r="C1010" s="6"/>
      <c r="D1010" s="6"/>
    </row>
    <row r="1011" spans="1:4" ht="15.75">
      <c r="A1011" s="6"/>
      <c r="B1011" s="7"/>
      <c r="C1011" s="6"/>
      <c r="D1011" s="6"/>
    </row>
    <row r="1012" spans="1:4" ht="15.75">
      <c r="A1012" s="6"/>
      <c r="B1012" s="7"/>
      <c r="C1012" s="6"/>
      <c r="D1012" s="6"/>
    </row>
    <row r="1013" spans="1:4" ht="15.75">
      <c r="A1013" s="6"/>
      <c r="B1013" s="7"/>
      <c r="C1013" s="6"/>
      <c r="D1013" s="6"/>
    </row>
    <row r="1014" spans="1:4" ht="15.75">
      <c r="A1014" s="6"/>
      <c r="B1014" s="7"/>
      <c r="C1014" s="6"/>
      <c r="D1014" s="6"/>
    </row>
    <row r="1015" spans="1:4" ht="15.75">
      <c r="A1015" s="6"/>
      <c r="B1015" s="7"/>
      <c r="C1015" s="6"/>
      <c r="D1015" s="6"/>
    </row>
    <row r="1016" spans="1:4" ht="15.75">
      <c r="A1016" s="6"/>
      <c r="B1016" s="7"/>
      <c r="C1016" s="6"/>
      <c r="D1016" s="6"/>
    </row>
    <row r="1017" spans="1:4" ht="15.75">
      <c r="A1017" s="6"/>
      <c r="B1017" s="7"/>
      <c r="C1017" s="6"/>
      <c r="D1017" s="6"/>
    </row>
    <row r="1018" spans="1:4" ht="15.75">
      <c r="A1018" s="6"/>
      <c r="B1018" s="7"/>
      <c r="C1018" s="6"/>
      <c r="D1018" s="6"/>
    </row>
    <row r="1019" spans="1:4" ht="15.75">
      <c r="A1019" s="6"/>
      <c r="B1019" s="7"/>
      <c r="C1019" s="6"/>
      <c r="D1019" s="6"/>
    </row>
    <row r="1020" spans="1:4" ht="15.75">
      <c r="A1020" s="6"/>
      <c r="B1020" s="7"/>
      <c r="C1020" s="6"/>
      <c r="D1020" s="6"/>
    </row>
    <row r="1021" spans="1:4" ht="15.75">
      <c r="A1021" s="6"/>
      <c r="B1021" s="7"/>
      <c r="C1021" s="6"/>
      <c r="D1021" s="6"/>
    </row>
    <row r="1022" spans="1:4" ht="15.75">
      <c r="A1022" s="6"/>
      <c r="B1022" s="7"/>
      <c r="C1022" s="6"/>
      <c r="D1022" s="6"/>
    </row>
    <row r="1023" spans="1:4" ht="15.75">
      <c r="A1023" s="6"/>
      <c r="B1023" s="7"/>
      <c r="C1023" s="6"/>
      <c r="D1023" s="6"/>
    </row>
    <row r="1024" spans="1:4" ht="15.75">
      <c r="A1024" s="6"/>
      <c r="B1024" s="7"/>
      <c r="C1024" s="6"/>
      <c r="D1024" s="6"/>
    </row>
    <row r="1025" spans="1:4" ht="15.75">
      <c r="A1025" s="6"/>
      <c r="B1025" s="7"/>
      <c r="C1025" s="6"/>
      <c r="D1025" s="6"/>
    </row>
    <row r="1026" spans="1:4" ht="15.75">
      <c r="A1026" s="6"/>
      <c r="B1026" s="7"/>
      <c r="C1026" s="6"/>
      <c r="D1026" s="6"/>
    </row>
    <row r="1027" spans="1:4" ht="15.75">
      <c r="A1027" s="6"/>
      <c r="B1027" s="7"/>
      <c r="C1027" s="6"/>
      <c r="D1027" s="6"/>
    </row>
    <row r="1028" spans="1:4" ht="15.75">
      <c r="A1028" s="6"/>
      <c r="B1028" s="7"/>
      <c r="C1028" s="6"/>
      <c r="D1028" s="6"/>
    </row>
    <row r="1029" spans="1:4" ht="15.75">
      <c r="A1029" s="6"/>
      <c r="B1029" s="7"/>
      <c r="C1029" s="6"/>
      <c r="D1029" s="6"/>
    </row>
    <row r="1030" spans="1:4" ht="15.75">
      <c r="A1030" s="6"/>
      <c r="B1030" s="7"/>
      <c r="C1030" s="6"/>
      <c r="D1030" s="6"/>
    </row>
    <row r="1031" spans="1:4" ht="15.75">
      <c r="A1031" s="6"/>
      <c r="B1031" s="7"/>
      <c r="C1031" s="6"/>
      <c r="D1031" s="6"/>
    </row>
    <row r="1032" spans="1:4" ht="15.75">
      <c r="A1032" s="6"/>
      <c r="B1032" s="7"/>
      <c r="C1032" s="6"/>
      <c r="D1032" s="6"/>
    </row>
    <row r="1033" spans="1:4" ht="15.75">
      <c r="A1033" s="6"/>
      <c r="B1033" s="7"/>
      <c r="C1033" s="6"/>
      <c r="D1033" s="6"/>
    </row>
    <row r="1034" spans="1:4" ht="15.75">
      <c r="A1034" s="6"/>
      <c r="B1034" s="7"/>
      <c r="C1034" s="6"/>
      <c r="D1034" s="6"/>
    </row>
    <row r="1035" spans="1:4" ht="15.75">
      <c r="A1035" s="6"/>
      <c r="B1035" s="7"/>
      <c r="C1035" s="6"/>
      <c r="D1035" s="6"/>
    </row>
    <row r="1036" spans="1:4" ht="15.75">
      <c r="A1036" s="6"/>
      <c r="B1036" s="7"/>
      <c r="C1036" s="6"/>
      <c r="D1036" s="6"/>
    </row>
    <row r="1037" spans="1:4" ht="15.75">
      <c r="A1037" s="6"/>
      <c r="B1037" s="7"/>
      <c r="C1037" s="6"/>
      <c r="D1037" s="6"/>
    </row>
    <row r="1038" spans="1:4" ht="15.75">
      <c r="A1038" s="6"/>
      <c r="B1038" s="7"/>
      <c r="C1038" s="6"/>
      <c r="D1038" s="6"/>
    </row>
    <row r="1039" spans="1:4" ht="15.75">
      <c r="A1039" s="6"/>
      <c r="B1039" s="7"/>
      <c r="C1039" s="6"/>
      <c r="D1039" s="6"/>
    </row>
    <row r="1040" spans="1:4" ht="15.75">
      <c r="A1040" s="6"/>
      <c r="B1040" s="7"/>
      <c r="C1040" s="6"/>
      <c r="D1040" s="6"/>
    </row>
    <row r="1041" spans="1:4" ht="15.75">
      <c r="A1041" s="6"/>
      <c r="B1041" s="7"/>
      <c r="C1041" s="6"/>
      <c r="D1041" s="6"/>
    </row>
    <row r="1042" spans="1:4" ht="15.75">
      <c r="A1042" s="6"/>
      <c r="B1042" s="7"/>
      <c r="C1042" s="6"/>
      <c r="D1042" s="6"/>
    </row>
    <row r="1043" spans="1:4" ht="15.75">
      <c r="A1043" s="6"/>
      <c r="B1043" s="7"/>
      <c r="C1043" s="6"/>
      <c r="D1043" s="6"/>
    </row>
    <row r="1044" spans="1:4" ht="15.75">
      <c r="A1044" s="6"/>
      <c r="B1044" s="7"/>
      <c r="C1044" s="6"/>
      <c r="D1044" s="6"/>
    </row>
    <row r="1045" spans="1:4" ht="15.75">
      <c r="A1045" s="6"/>
      <c r="B1045" s="7"/>
      <c r="C1045" s="6"/>
      <c r="D1045" s="6"/>
    </row>
    <row r="1046" spans="1:4" ht="15.75">
      <c r="A1046" s="6"/>
      <c r="B1046" s="7"/>
      <c r="C1046" s="6"/>
      <c r="D1046" s="6"/>
    </row>
    <row r="1047" spans="1:4" ht="15.75">
      <c r="A1047" s="6"/>
      <c r="B1047" s="7"/>
      <c r="C1047" s="6"/>
      <c r="D1047" s="6"/>
    </row>
    <row r="1048" spans="1:4" ht="15.75">
      <c r="A1048" s="6"/>
      <c r="B1048" s="7"/>
      <c r="C1048" s="6"/>
      <c r="D1048" s="6"/>
    </row>
    <row r="1049" spans="1:4" ht="15.75">
      <c r="A1049" s="6"/>
      <c r="B1049" s="7"/>
      <c r="C1049" s="6"/>
      <c r="D1049" s="6"/>
    </row>
    <row r="1050" spans="1:4" ht="15.75">
      <c r="A1050" s="6"/>
      <c r="B1050" s="7"/>
      <c r="C1050" s="6"/>
      <c r="D1050" s="6"/>
    </row>
    <row r="1051" spans="1:4" ht="15.75">
      <c r="A1051" s="6"/>
      <c r="B1051" s="7"/>
      <c r="C1051" s="6"/>
      <c r="D1051" s="6"/>
    </row>
    <row r="1052" spans="1:4" ht="15.75">
      <c r="A1052" s="6"/>
      <c r="B1052" s="7"/>
      <c r="C1052" s="6"/>
      <c r="D1052" s="6"/>
    </row>
    <row r="1053" spans="1:4" ht="15.75">
      <c r="A1053" s="6"/>
      <c r="B1053" s="7"/>
      <c r="C1053" s="6"/>
      <c r="D1053" s="6"/>
    </row>
    <row r="1054" spans="1:4" ht="15.75">
      <c r="A1054" s="6"/>
      <c r="B1054" s="7"/>
      <c r="C1054" s="6"/>
      <c r="D1054" s="6"/>
    </row>
    <row r="1055" spans="1:4" ht="15.75">
      <c r="A1055" s="6"/>
      <c r="B1055" s="7"/>
      <c r="C1055" s="6"/>
      <c r="D1055" s="6"/>
    </row>
    <row r="1056" spans="1:4" ht="15.75">
      <c r="A1056" s="6"/>
      <c r="B1056" s="7"/>
      <c r="C1056" s="6"/>
      <c r="D1056" s="6"/>
    </row>
    <row r="1057" spans="1:4" ht="15.75">
      <c r="A1057" s="6"/>
      <c r="B1057" s="7"/>
      <c r="C1057" s="6"/>
      <c r="D1057" s="6"/>
    </row>
    <row r="1058" spans="1:4" ht="15.75">
      <c r="A1058" s="6"/>
      <c r="B1058" s="7"/>
      <c r="C1058" s="6"/>
      <c r="D1058" s="6"/>
    </row>
    <row r="1059" spans="1:4" ht="15.75">
      <c r="A1059" s="6"/>
      <c r="B1059" s="7"/>
      <c r="C1059" s="6"/>
      <c r="D1059" s="6"/>
    </row>
    <row r="1060" spans="1:4" ht="15.75">
      <c r="A1060" s="6"/>
      <c r="B1060" s="7"/>
      <c r="C1060" s="6"/>
      <c r="D1060" s="6"/>
    </row>
    <row r="1061" spans="1:4" ht="15.75">
      <c r="A1061" s="6"/>
      <c r="B1061" s="7"/>
      <c r="C1061" s="6"/>
      <c r="D1061" s="6"/>
    </row>
    <row r="1062" spans="1:4" ht="15.75">
      <c r="A1062" s="6"/>
      <c r="B1062" s="7"/>
      <c r="C1062" s="6"/>
      <c r="D1062" s="6"/>
    </row>
    <row r="1063" spans="1:4" ht="15.75">
      <c r="A1063" s="6"/>
      <c r="B1063" s="7"/>
      <c r="C1063" s="6"/>
      <c r="D1063" s="6"/>
    </row>
    <row r="1064" spans="1:4" ht="15.75">
      <c r="A1064" s="6"/>
      <c r="B1064" s="7"/>
      <c r="C1064" s="6"/>
      <c r="D1064" s="6"/>
    </row>
    <row r="1065" spans="1:4" ht="15.75">
      <c r="A1065" s="6"/>
      <c r="B1065" s="7"/>
      <c r="C1065" s="6"/>
      <c r="D1065" s="6"/>
    </row>
    <row r="1066" spans="1:4" ht="15.75">
      <c r="A1066" s="6"/>
      <c r="B1066" s="7"/>
      <c r="C1066" s="6"/>
      <c r="D1066" s="6"/>
    </row>
    <row r="1067" spans="1:4" ht="15.75">
      <c r="A1067" s="6"/>
      <c r="B1067" s="7"/>
      <c r="C1067" s="6"/>
      <c r="D1067" s="6"/>
    </row>
    <row r="1068" spans="1:4" ht="15.75">
      <c r="A1068" s="6"/>
      <c r="B1068" s="7"/>
      <c r="C1068" s="6"/>
      <c r="D1068" s="6"/>
    </row>
    <row r="1069" spans="1:4" ht="15.75">
      <c r="A1069" s="6"/>
      <c r="B1069" s="7"/>
      <c r="C1069" s="6"/>
      <c r="D1069" s="6"/>
    </row>
    <row r="1070" spans="1:4" ht="15.75">
      <c r="A1070" s="6"/>
      <c r="B1070" s="7"/>
      <c r="C1070" s="6"/>
      <c r="D1070" s="6"/>
    </row>
    <row r="1071" spans="1:4" ht="15.75">
      <c r="A1071" s="6"/>
      <c r="B1071" s="7"/>
      <c r="C1071" s="6"/>
      <c r="D1071" s="6"/>
    </row>
    <row r="1072" spans="1:4" ht="15.75">
      <c r="A1072" s="6"/>
      <c r="B1072" s="7"/>
      <c r="C1072" s="6"/>
      <c r="D1072" s="6"/>
    </row>
    <row r="1073" spans="1:4" ht="15.75">
      <c r="A1073" s="6"/>
      <c r="B1073" s="7"/>
      <c r="C1073" s="6"/>
      <c r="D1073" s="6"/>
    </row>
    <row r="1074" spans="1:4" ht="15.75">
      <c r="A1074" s="6"/>
      <c r="B1074" s="7"/>
      <c r="C1074" s="6"/>
      <c r="D1074" s="6"/>
    </row>
    <row r="1075" spans="1:4" ht="15.75">
      <c r="A1075" s="6"/>
      <c r="B1075" s="7"/>
      <c r="C1075" s="6"/>
      <c r="D1075" s="6"/>
    </row>
    <row r="1076" spans="1:4" ht="15.75">
      <c r="A1076" s="6"/>
      <c r="B1076" s="7"/>
      <c r="C1076" s="6"/>
      <c r="D1076" s="6"/>
    </row>
    <row r="1077" spans="1:4" ht="15.75">
      <c r="A1077" s="6"/>
      <c r="B1077" s="7"/>
      <c r="C1077" s="6"/>
      <c r="D1077" s="6"/>
    </row>
    <row r="1078" spans="1:4" ht="15.75">
      <c r="A1078" s="6"/>
      <c r="B1078" s="7"/>
      <c r="C1078" s="6"/>
      <c r="D1078" s="6"/>
    </row>
    <row r="1079" spans="1:4" ht="15.75">
      <c r="A1079" s="6"/>
      <c r="B1079" s="7"/>
      <c r="C1079" s="6"/>
      <c r="D1079" s="6"/>
    </row>
    <row r="1080" spans="1:4" ht="15.75">
      <c r="A1080" s="6"/>
      <c r="B1080" s="7"/>
      <c r="C1080" s="6"/>
      <c r="D1080" s="6"/>
    </row>
    <row r="1081" spans="1:4" ht="15.75">
      <c r="A1081" s="6"/>
      <c r="B1081" s="7"/>
      <c r="C1081" s="6"/>
      <c r="D1081" s="6"/>
    </row>
    <row r="1082" spans="1:4" ht="15.75">
      <c r="A1082" s="6"/>
      <c r="B1082" s="7"/>
      <c r="C1082" s="6"/>
      <c r="D1082" s="6"/>
    </row>
    <row r="1083" spans="1:4" ht="15.75">
      <c r="A1083" s="6"/>
      <c r="B1083" s="7"/>
      <c r="C1083" s="6"/>
      <c r="D1083" s="6"/>
    </row>
    <row r="1084" spans="1:4" ht="15.75">
      <c r="A1084" s="6"/>
      <c r="B1084" s="7"/>
      <c r="C1084" s="6"/>
      <c r="D1084" s="6"/>
    </row>
    <row r="1085" spans="1:4" ht="15.75">
      <c r="A1085" s="6"/>
      <c r="B1085" s="7"/>
      <c r="C1085" s="6"/>
      <c r="D1085" s="6"/>
    </row>
    <row r="1086" spans="1:4" ht="15.75">
      <c r="A1086" s="6"/>
      <c r="B1086" s="7"/>
      <c r="C1086" s="6"/>
      <c r="D1086" s="6"/>
    </row>
    <row r="1087" spans="1:4" ht="15.75">
      <c r="A1087" s="6"/>
      <c r="B1087" s="7"/>
      <c r="C1087" s="6"/>
      <c r="D1087" s="6"/>
    </row>
    <row r="1088" spans="1:4" ht="15.75">
      <c r="A1088" s="6"/>
      <c r="B1088" s="7"/>
      <c r="C1088" s="6"/>
      <c r="D1088" s="6"/>
    </row>
    <row r="1089" spans="1:4" ht="15.75">
      <c r="A1089" s="6"/>
      <c r="B1089" s="7"/>
      <c r="C1089" s="6"/>
      <c r="D1089" s="6"/>
    </row>
    <row r="1090" spans="1:4" ht="15.75">
      <c r="A1090" s="6"/>
      <c r="B1090" s="7"/>
      <c r="C1090" s="6"/>
      <c r="D1090" s="6"/>
    </row>
    <row r="1091" spans="1:4" ht="15.75">
      <c r="A1091" s="6"/>
      <c r="B1091" s="7"/>
      <c r="C1091" s="6"/>
      <c r="D1091" s="6"/>
    </row>
    <row r="1092" spans="1:4" ht="15.75">
      <c r="A1092" s="6"/>
      <c r="B1092" s="7"/>
      <c r="C1092" s="6"/>
      <c r="D1092" s="6"/>
    </row>
    <row r="1093" spans="1:4" ht="15.75">
      <c r="A1093" s="6"/>
      <c r="B1093" s="7"/>
      <c r="C1093" s="6"/>
      <c r="D1093" s="6"/>
    </row>
    <row r="1094" spans="1:4" ht="15.75">
      <c r="A1094" s="6"/>
      <c r="B1094" s="7"/>
      <c r="C1094" s="6"/>
      <c r="D1094" s="6"/>
    </row>
    <row r="1095" spans="1:4" ht="15.75">
      <c r="A1095" s="6"/>
      <c r="B1095" s="7"/>
      <c r="C1095" s="6"/>
      <c r="D1095" s="6"/>
    </row>
    <row r="1096" spans="1:4" ht="15.75">
      <c r="A1096" s="6"/>
      <c r="B1096" s="7"/>
      <c r="C1096" s="6"/>
      <c r="D1096" s="6"/>
    </row>
    <row r="1097" spans="1:4" ht="15.75">
      <c r="A1097" s="6"/>
      <c r="B1097" s="7"/>
      <c r="C1097" s="6"/>
      <c r="D1097" s="6"/>
    </row>
    <row r="1098" spans="1:4" ht="15.75">
      <c r="A1098" s="6"/>
      <c r="B1098" s="7"/>
      <c r="C1098" s="6"/>
      <c r="D1098" s="6"/>
    </row>
    <row r="1099" spans="1:4" ht="15.75">
      <c r="A1099" s="6"/>
      <c r="B1099" s="7"/>
      <c r="C1099" s="6"/>
      <c r="D1099" s="6"/>
    </row>
    <row r="1100" spans="1:4" ht="15.75">
      <c r="A1100" s="6"/>
      <c r="B1100" s="7"/>
      <c r="C1100" s="6"/>
      <c r="D1100" s="6"/>
    </row>
    <row r="1101" spans="1:4" ht="15.75">
      <c r="A1101" s="6"/>
      <c r="B1101" s="7"/>
      <c r="C1101" s="6"/>
      <c r="D1101" s="6"/>
    </row>
    <row r="1102" spans="1:4" ht="15.75">
      <c r="A1102" s="6"/>
      <c r="B1102" s="7"/>
      <c r="C1102" s="6"/>
      <c r="D1102" s="6"/>
    </row>
    <row r="1103" spans="1:4" ht="15.75">
      <c r="A1103" s="6"/>
      <c r="B1103" s="7"/>
      <c r="C1103" s="6"/>
      <c r="D1103" s="6"/>
    </row>
    <row r="1104" spans="1:4" ht="15.75">
      <c r="A1104" s="6"/>
      <c r="B1104" s="7"/>
      <c r="C1104" s="6"/>
      <c r="D1104" s="6"/>
    </row>
    <row r="1105" spans="1:4" ht="15.75">
      <c r="A1105" s="6"/>
      <c r="B1105" s="7"/>
      <c r="C1105" s="6"/>
      <c r="D1105" s="6"/>
    </row>
    <row r="1106" spans="1:4" ht="15.75">
      <c r="A1106" s="6"/>
      <c r="B1106" s="7"/>
      <c r="C1106" s="6"/>
      <c r="D1106" s="6"/>
    </row>
    <row r="1107" spans="1:4" ht="15.75">
      <c r="A1107" s="6"/>
      <c r="B1107" s="7"/>
      <c r="C1107" s="6"/>
      <c r="D1107" s="6"/>
    </row>
    <row r="1108" spans="1:4" ht="15.75">
      <c r="A1108" s="6"/>
      <c r="B1108" s="7"/>
      <c r="C1108" s="6"/>
      <c r="D1108" s="6"/>
    </row>
    <row r="1109" spans="1:4" ht="15.75">
      <c r="A1109" s="6"/>
      <c r="B1109" s="7"/>
      <c r="C1109" s="6"/>
      <c r="D1109" s="6"/>
    </row>
    <row r="1110" spans="1:4" ht="15.75">
      <c r="A1110" s="6"/>
      <c r="B1110" s="7"/>
      <c r="C1110" s="6"/>
      <c r="D1110" s="6"/>
    </row>
    <row r="1111" spans="1:4" ht="15.75">
      <c r="A1111" s="6"/>
      <c r="B1111" s="7"/>
      <c r="C1111" s="6"/>
      <c r="D1111" s="6"/>
    </row>
    <row r="1112" spans="1:4" ht="15.75">
      <c r="A1112" s="6"/>
      <c r="B1112" s="7"/>
      <c r="C1112" s="6"/>
      <c r="D1112" s="6"/>
    </row>
    <row r="1113" spans="1:4" ht="15.75">
      <c r="A1113" s="6"/>
      <c r="B1113" s="7"/>
      <c r="C1113" s="6"/>
      <c r="D1113" s="6"/>
    </row>
    <row r="1114" spans="1:4" ht="15.75">
      <c r="A1114" s="6"/>
      <c r="B1114" s="7"/>
      <c r="C1114" s="6"/>
      <c r="D1114" s="6"/>
    </row>
    <row r="1115" spans="1:4" ht="15.75">
      <c r="A1115" s="6"/>
      <c r="B1115" s="7"/>
      <c r="C1115" s="6"/>
      <c r="D1115" s="6"/>
    </row>
    <row r="1116" spans="1:4" ht="15.75">
      <c r="A1116" s="6"/>
      <c r="B1116" s="7"/>
      <c r="C1116" s="6"/>
      <c r="D1116" s="6"/>
    </row>
    <row r="1117" spans="1:3" ht="15.75">
      <c r="A1117" s="6"/>
      <c r="B1117" s="7"/>
      <c r="C1117" s="6"/>
    </row>
    <row r="1118" spans="1:3" ht="15.75">
      <c r="A1118" s="6"/>
      <c r="B1118" s="7"/>
      <c r="C1118" s="6"/>
    </row>
    <row r="1119" spans="1:3" ht="15.75">
      <c r="A1119" s="6"/>
      <c r="B1119" s="7"/>
      <c r="C1119" s="6"/>
    </row>
    <row r="1120" spans="1:3" ht="15.75">
      <c r="A1120" s="6"/>
      <c r="B1120" s="7"/>
      <c r="C1120" s="6"/>
    </row>
    <row r="1121" spans="1:3" ht="15.75">
      <c r="A1121" s="6"/>
      <c r="B1121" s="7"/>
      <c r="C1121" s="6"/>
    </row>
    <row r="1122" spans="1:3" ht="15.75">
      <c r="A1122" s="6"/>
      <c r="B1122" s="7"/>
      <c r="C1122" s="6"/>
    </row>
    <row r="1123" spans="1:3" ht="15.75">
      <c r="A1123" s="6"/>
      <c r="B1123" s="7"/>
      <c r="C1123" s="6"/>
    </row>
    <row r="1124" spans="1:3" ht="15.75">
      <c r="A1124" s="6"/>
      <c r="B1124" s="7"/>
      <c r="C1124" s="6"/>
    </row>
    <row r="1125" spans="1:3" ht="15.75">
      <c r="A1125" s="6"/>
      <c r="B1125" s="7"/>
      <c r="C1125" s="6"/>
    </row>
    <row r="1126" spans="1:3" ht="15.75">
      <c r="A1126" s="6"/>
      <c r="B1126" s="7"/>
      <c r="C1126" s="6"/>
    </row>
    <row r="1127" spans="1:3" ht="15.75">
      <c r="A1127" s="6"/>
      <c r="B1127" s="7"/>
      <c r="C1127" s="6"/>
    </row>
    <row r="1128" spans="1:3" ht="15.75">
      <c r="A1128" s="6"/>
      <c r="B1128" s="7"/>
      <c r="C1128" s="6"/>
    </row>
    <row r="1129" spans="1:3" ht="15.75">
      <c r="A1129" s="6"/>
      <c r="B1129" s="7"/>
      <c r="C1129" s="6"/>
    </row>
    <row r="1130" spans="1:3" ht="15.75">
      <c r="A1130" s="6"/>
      <c r="B1130" s="7"/>
      <c r="C1130" s="6"/>
    </row>
    <row r="1131" spans="1:3" ht="15.75">
      <c r="A1131" s="6"/>
      <c r="B1131" s="7"/>
      <c r="C1131" s="6"/>
    </row>
    <row r="1132" spans="1:3" ht="15.75">
      <c r="A1132" s="6"/>
      <c r="B1132" s="7"/>
      <c r="C1132" s="6"/>
    </row>
    <row r="1133" spans="1:3" ht="15.75">
      <c r="A1133" s="6"/>
      <c r="B1133" s="7"/>
      <c r="C1133" s="6"/>
    </row>
    <row r="1134" spans="1:3" ht="15.75">
      <c r="A1134" s="6"/>
      <c r="B1134" s="7"/>
      <c r="C1134" s="6"/>
    </row>
    <row r="1135" spans="1:3" ht="15.75">
      <c r="A1135" s="6"/>
      <c r="B1135" s="7"/>
      <c r="C1135" s="6"/>
    </row>
    <row r="1136" spans="1:3" ht="15.75">
      <c r="A1136" s="6"/>
      <c r="B1136" s="7"/>
      <c r="C1136" s="6"/>
    </row>
    <row r="1137" spans="1:3" ht="15.75">
      <c r="A1137" s="6"/>
      <c r="B1137" s="7"/>
      <c r="C1137" s="6"/>
    </row>
    <row r="1138" spans="1:3" ht="15.75">
      <c r="A1138" s="6"/>
      <c r="B1138" s="7"/>
      <c r="C1138" s="6"/>
    </row>
    <row r="1139" spans="1:3" ht="15.75">
      <c r="A1139" s="6"/>
      <c r="B1139" s="7"/>
      <c r="C1139" s="6"/>
    </row>
    <row r="1140" spans="1:3" ht="15.75">
      <c r="A1140" s="6"/>
      <c r="B1140" s="7"/>
      <c r="C1140" s="6"/>
    </row>
    <row r="1141" spans="1:3" ht="15.75">
      <c r="A1141" s="6"/>
      <c r="B1141" s="7"/>
      <c r="C1141" s="6"/>
    </row>
    <row r="1142" spans="1:3" ht="15.75">
      <c r="A1142" s="6"/>
      <c r="B1142" s="7"/>
      <c r="C1142" s="6"/>
    </row>
    <row r="1143" spans="1:3" ht="15.75">
      <c r="A1143" s="6"/>
      <c r="B1143" s="7"/>
      <c r="C1143" s="6"/>
    </row>
    <row r="1144" spans="1:3" ht="15.75">
      <c r="A1144" s="6"/>
      <c r="B1144" s="7"/>
      <c r="C1144" s="6"/>
    </row>
    <row r="1145" spans="1:3" ht="15.75">
      <c r="A1145" s="6"/>
      <c r="B1145" s="7"/>
      <c r="C1145" s="6"/>
    </row>
    <row r="1146" spans="1:3" ht="15.75">
      <c r="A1146" s="6"/>
      <c r="B1146" s="7"/>
      <c r="C1146" s="6"/>
    </row>
    <row r="1147" spans="1:3" ht="15.75">
      <c r="A1147" s="6"/>
      <c r="B1147" s="7"/>
      <c r="C1147" s="6"/>
    </row>
    <row r="1148" spans="1:3" ht="15.75">
      <c r="A1148" s="6"/>
      <c r="B1148" s="7"/>
      <c r="C1148" s="6"/>
    </row>
    <row r="1149" spans="1:3" ht="15.75">
      <c r="A1149" s="6"/>
      <c r="B1149" s="7"/>
      <c r="C1149" s="6"/>
    </row>
    <row r="1150" spans="1:3" ht="15.75">
      <c r="A1150" s="6"/>
      <c r="B1150" s="7"/>
      <c r="C1150" s="6"/>
    </row>
    <row r="1151" spans="1:3" ht="15.75">
      <c r="A1151" s="6"/>
      <c r="B1151" s="7"/>
      <c r="C1151" s="6"/>
    </row>
    <row r="1152" spans="1:3" ht="15.75">
      <c r="A1152" s="6"/>
      <c r="B1152" s="7"/>
      <c r="C1152" s="6"/>
    </row>
    <row r="1153" spans="1:3" ht="15.75">
      <c r="A1153" s="6"/>
      <c r="B1153" s="7"/>
      <c r="C1153" s="6"/>
    </row>
    <row r="1154" spans="1:3" ht="15.75">
      <c r="A1154" s="6"/>
      <c r="B1154" s="7"/>
      <c r="C1154" s="6"/>
    </row>
    <row r="1155" spans="1:3" ht="15.75">
      <c r="A1155" s="6"/>
      <c r="B1155" s="7"/>
      <c r="C1155" s="6"/>
    </row>
    <row r="1156" spans="1:3" ht="15.75">
      <c r="A1156" s="6"/>
      <c r="B1156" s="7"/>
      <c r="C1156" s="6"/>
    </row>
    <row r="1157" spans="1:3" ht="15.75">
      <c r="A1157" s="6"/>
      <c r="B1157" s="7"/>
      <c r="C1157" s="6"/>
    </row>
    <row r="1158" spans="1:3" ht="15.75">
      <c r="A1158" s="6"/>
      <c r="B1158" s="7"/>
      <c r="C1158" s="6"/>
    </row>
    <row r="1159" spans="1:3" ht="15.75">
      <c r="A1159" s="6"/>
      <c r="B1159" s="7"/>
      <c r="C1159" s="6"/>
    </row>
    <row r="1160" spans="1:3" ht="15.75">
      <c r="A1160" s="6"/>
      <c r="B1160" s="7"/>
      <c r="C1160" s="6"/>
    </row>
    <row r="1161" spans="1:3" ht="15.75">
      <c r="A1161" s="6"/>
      <c r="B1161" s="7"/>
      <c r="C1161" s="6"/>
    </row>
    <row r="1162" spans="1:3" ht="15.75">
      <c r="A1162" s="6"/>
      <c r="B1162" s="7"/>
      <c r="C1162" s="6"/>
    </row>
    <row r="1163" spans="1:3" ht="15.75">
      <c r="A1163" s="6"/>
      <c r="B1163" s="7"/>
      <c r="C1163" s="6"/>
    </row>
    <row r="1164" spans="1:3" ht="15.75">
      <c r="A1164" s="6"/>
      <c r="B1164" s="7"/>
      <c r="C1164" s="6"/>
    </row>
    <row r="1165" spans="1:3" ht="15.75">
      <c r="A1165" s="6"/>
      <c r="B1165" s="7"/>
      <c r="C1165" s="6"/>
    </row>
    <row r="1166" spans="1:3" ht="15.75">
      <c r="A1166" s="6"/>
      <c r="B1166" s="7"/>
      <c r="C1166" s="6"/>
    </row>
    <row r="1167" spans="1:3" ht="15.75">
      <c r="A1167" s="6"/>
      <c r="B1167" s="7"/>
      <c r="C1167" s="6"/>
    </row>
    <row r="1168" spans="1:3" ht="15.75">
      <c r="A1168" s="6"/>
      <c r="B1168" s="7"/>
      <c r="C1168" s="6"/>
    </row>
    <row r="1169" spans="1:3" ht="15.75">
      <c r="A1169" s="6"/>
      <c r="B1169" s="7"/>
      <c r="C1169" s="6"/>
    </row>
    <row r="1170" spans="1:3" ht="15.75">
      <c r="A1170" s="6"/>
      <c r="B1170" s="7"/>
      <c r="C1170" s="6"/>
    </row>
    <row r="1171" spans="1:3" ht="15.75">
      <c r="A1171" s="6"/>
      <c r="B1171" s="7"/>
      <c r="C1171" s="6"/>
    </row>
    <row r="1172" spans="1:3" ht="15.75">
      <c r="A1172" s="6"/>
      <c r="B1172" s="7"/>
      <c r="C1172" s="6"/>
    </row>
    <row r="1173" spans="1:3" ht="15.75">
      <c r="A1173" s="6"/>
      <c r="B1173" s="7"/>
      <c r="C1173" s="6"/>
    </row>
    <row r="1174" spans="1:3" ht="15.75">
      <c r="A1174" s="6"/>
      <c r="B1174" s="7"/>
      <c r="C1174" s="6"/>
    </row>
    <row r="1175" spans="1:3" ht="15.75">
      <c r="A1175" s="6"/>
      <c r="B1175" s="7"/>
      <c r="C1175" s="6"/>
    </row>
    <row r="1176" spans="1:3" ht="15.75">
      <c r="A1176" s="6"/>
      <c r="B1176" s="7"/>
      <c r="C1176" s="6"/>
    </row>
    <row r="1177" spans="1:3" ht="15.75">
      <c r="A1177" s="6"/>
      <c r="B1177" s="7"/>
      <c r="C1177" s="6"/>
    </row>
    <row r="1178" spans="1:3" ht="15.75">
      <c r="A1178" s="6"/>
      <c r="B1178" s="7"/>
      <c r="C1178" s="6"/>
    </row>
    <row r="1179" spans="1:3" ht="15.75">
      <c r="A1179" s="6"/>
      <c r="B1179" s="7"/>
      <c r="C1179" s="6"/>
    </row>
    <row r="1180" spans="1:3" ht="15.75">
      <c r="A1180" s="6"/>
      <c r="B1180" s="7"/>
      <c r="C1180" s="6"/>
    </row>
    <row r="1181" spans="1:3" ht="15.75">
      <c r="A1181" s="6"/>
      <c r="B1181" s="7"/>
      <c r="C1181" s="6"/>
    </row>
    <row r="1182" spans="1:3" ht="15.75">
      <c r="A1182" s="6"/>
      <c r="B1182" s="7"/>
      <c r="C1182" s="6"/>
    </row>
    <row r="1183" spans="1:3" ht="15.75">
      <c r="A1183" s="6"/>
      <c r="B1183" s="7"/>
      <c r="C1183" s="6"/>
    </row>
    <row r="1184" spans="1:3" ht="15.75">
      <c r="A1184" s="6"/>
      <c r="B1184" s="7"/>
      <c r="C1184" s="6"/>
    </row>
    <row r="1185" spans="1:3" ht="15.75">
      <c r="A1185" s="6"/>
      <c r="B1185" s="7"/>
      <c r="C1185" s="6"/>
    </row>
    <row r="1186" spans="1:3" ht="15.75">
      <c r="A1186" s="6"/>
      <c r="B1186" s="7"/>
      <c r="C1186" s="6"/>
    </row>
    <row r="1187" spans="1:3" ht="15.75">
      <c r="A1187" s="6"/>
      <c r="B1187" s="7"/>
      <c r="C1187" s="6"/>
    </row>
    <row r="1188" spans="1:3" ht="15.75">
      <c r="A1188" s="6"/>
      <c r="B1188" s="7"/>
      <c r="C1188" s="6"/>
    </row>
    <row r="1189" spans="1:3" ht="15.75">
      <c r="A1189" s="6"/>
      <c r="B1189" s="7"/>
      <c r="C1189" s="6"/>
    </row>
    <row r="1190" spans="1:3" ht="15.75">
      <c r="A1190" s="6"/>
      <c r="B1190" s="7"/>
      <c r="C1190" s="6"/>
    </row>
    <row r="1191" spans="1:3" ht="15.75">
      <c r="A1191" s="6"/>
      <c r="B1191" s="7"/>
      <c r="C1191" s="6"/>
    </row>
    <row r="1192" spans="1:3" ht="15.75">
      <c r="A1192" s="6"/>
      <c r="B1192" s="7"/>
      <c r="C1192" s="6"/>
    </row>
    <row r="1193" spans="1:3" ht="15.75">
      <c r="A1193" s="6"/>
      <c r="B1193" s="7"/>
      <c r="C1193" s="6"/>
    </row>
    <row r="1194" spans="1:3" ht="15.75">
      <c r="A1194" s="6"/>
      <c r="B1194" s="7"/>
      <c r="C1194" s="6"/>
    </row>
    <row r="1195" spans="1:3" ht="15.75">
      <c r="A1195" s="6"/>
      <c r="B1195" s="7"/>
      <c r="C1195" s="6"/>
    </row>
    <row r="1196" spans="1:3" ht="15.75">
      <c r="A1196" s="6"/>
      <c r="B1196" s="7"/>
      <c r="C1196" s="6"/>
    </row>
    <row r="1197" spans="1:3" ht="15.75">
      <c r="A1197" s="6"/>
      <c r="B1197" s="7"/>
      <c r="C1197" s="6"/>
    </row>
    <row r="1198" spans="1:3" ht="15.75">
      <c r="A1198" s="6"/>
      <c r="B1198" s="7"/>
      <c r="C1198" s="6"/>
    </row>
    <row r="1199" spans="1:3" ht="15.75">
      <c r="A1199" s="6"/>
      <c r="B1199" s="7"/>
      <c r="C1199" s="6"/>
    </row>
    <row r="1200" spans="1:3" ht="15.75">
      <c r="A1200" s="6"/>
      <c r="B1200" s="7"/>
      <c r="C1200" s="6"/>
    </row>
    <row r="1201" spans="1:3" ht="15.75">
      <c r="A1201" s="6"/>
      <c r="B1201" s="7"/>
      <c r="C1201" s="6"/>
    </row>
    <row r="1202" spans="1:3" ht="15.75">
      <c r="A1202" s="6"/>
      <c r="B1202" s="7"/>
      <c r="C1202" s="6"/>
    </row>
    <row r="1203" spans="1:3" ht="15.75">
      <c r="A1203" s="6"/>
      <c r="B1203" s="7"/>
      <c r="C1203" s="6"/>
    </row>
    <row r="1204" spans="1:3" ht="15.75">
      <c r="A1204" s="6"/>
      <c r="B1204" s="7"/>
      <c r="C1204" s="6"/>
    </row>
    <row r="1205" spans="1:3" ht="15.75">
      <c r="A1205" s="6"/>
      <c r="B1205" s="7"/>
      <c r="C1205" s="6"/>
    </row>
    <row r="1206" spans="1:3" ht="15.75">
      <c r="A1206" s="6"/>
      <c r="B1206" s="7"/>
      <c r="C1206" s="6"/>
    </row>
    <row r="1207" spans="1:3" ht="15.75">
      <c r="A1207" s="6"/>
      <c r="B1207" s="7"/>
      <c r="C1207" s="6"/>
    </row>
    <row r="1208" spans="1:3" ht="15.75">
      <c r="A1208" s="6"/>
      <c r="B1208" s="7"/>
      <c r="C1208" s="6"/>
    </row>
    <row r="1209" spans="1:3" ht="15.75">
      <c r="A1209" s="6"/>
      <c r="B1209" s="7"/>
      <c r="C1209" s="6"/>
    </row>
    <row r="1210" spans="1:3" ht="15.75">
      <c r="A1210" s="6"/>
      <c r="B1210" s="7"/>
      <c r="C1210" s="6"/>
    </row>
    <row r="1211" spans="1:3" ht="15.75">
      <c r="A1211" s="6"/>
      <c r="B1211" s="7"/>
      <c r="C1211" s="6"/>
    </row>
    <row r="1212" spans="1:3" ht="15.75">
      <c r="A1212" s="6"/>
      <c r="B1212" s="7"/>
      <c r="C1212" s="6"/>
    </row>
    <row r="1213" spans="1:3" ht="15.75">
      <c r="A1213" s="6"/>
      <c r="B1213" s="7"/>
      <c r="C1213" s="6"/>
    </row>
    <row r="1214" spans="1:3" ht="15.75">
      <c r="A1214" s="6"/>
      <c r="B1214" s="7"/>
      <c r="C1214" s="6"/>
    </row>
    <row r="1215" spans="1:3" ht="15.75">
      <c r="A1215" s="6"/>
      <c r="B1215" s="7"/>
      <c r="C1215" s="6"/>
    </row>
    <row r="1216" spans="1:3" ht="15.75">
      <c r="A1216" s="6"/>
      <c r="B1216" s="7"/>
      <c r="C1216" s="6"/>
    </row>
    <row r="1217" spans="1:3" ht="15.75">
      <c r="A1217" s="6"/>
      <c r="B1217" s="7"/>
      <c r="C1217" s="6"/>
    </row>
    <row r="1218" spans="1:3" ht="15.75">
      <c r="A1218" s="6"/>
      <c r="B1218" s="7"/>
      <c r="C1218" s="6"/>
    </row>
    <row r="1219" spans="1:3" ht="15.75">
      <c r="A1219" s="6"/>
      <c r="B1219" s="7"/>
      <c r="C1219" s="6"/>
    </row>
    <row r="1220" spans="1:3" ht="15.75">
      <c r="A1220" s="6"/>
      <c r="B1220" s="7"/>
      <c r="C1220" s="6"/>
    </row>
    <row r="1221" spans="1:3" ht="15.75">
      <c r="A1221" s="6"/>
      <c r="B1221" s="7"/>
      <c r="C1221" s="6"/>
    </row>
    <row r="1222" spans="1:3" ht="15.75">
      <c r="A1222" s="6"/>
      <c r="B1222" s="7"/>
      <c r="C1222" s="6"/>
    </row>
    <row r="1223" spans="1:3" ht="15.75">
      <c r="A1223" s="6"/>
      <c r="B1223" s="7"/>
      <c r="C1223" s="6"/>
    </row>
    <row r="1224" spans="1:3" ht="15.75">
      <c r="A1224" s="6"/>
      <c r="B1224" s="7"/>
      <c r="C1224" s="6"/>
    </row>
    <row r="1225" spans="1:3" ht="15.75">
      <c r="A1225" s="6"/>
      <c r="B1225" s="7"/>
      <c r="C1225" s="6"/>
    </row>
    <row r="1226" spans="1:3" ht="15.75">
      <c r="A1226" s="6"/>
      <c r="B1226" s="7"/>
      <c r="C1226" s="6"/>
    </row>
    <row r="1227" spans="1:3" ht="15.75">
      <c r="A1227" s="6"/>
      <c r="B1227" s="7"/>
      <c r="C1227" s="6"/>
    </row>
    <row r="1228" spans="1:3" ht="15.75">
      <c r="A1228" s="6"/>
      <c r="B1228" s="7"/>
      <c r="C1228" s="6"/>
    </row>
    <row r="1229" spans="1:3" ht="15.75">
      <c r="A1229" s="6"/>
      <c r="B1229" s="7"/>
      <c r="C1229" s="6"/>
    </row>
    <row r="1230" spans="1:3" ht="15.75">
      <c r="A1230" s="6"/>
      <c r="B1230" s="7"/>
      <c r="C1230" s="6"/>
    </row>
    <row r="1231" spans="1:3" ht="15.75">
      <c r="A1231" s="6"/>
      <c r="B1231" s="7"/>
      <c r="C1231" s="6"/>
    </row>
    <row r="1232" spans="1:3" ht="15.75">
      <c r="A1232" s="6"/>
      <c r="B1232" s="7"/>
      <c r="C1232" s="6"/>
    </row>
    <row r="1233" spans="1:3" ht="15.75">
      <c r="A1233" s="6"/>
      <c r="B1233" s="7"/>
      <c r="C1233" s="6"/>
    </row>
    <row r="1234" spans="1:3" ht="15.75">
      <c r="A1234" s="6"/>
      <c r="B1234" s="7"/>
      <c r="C1234" s="6"/>
    </row>
    <row r="1235" spans="1:3" ht="15.75">
      <c r="A1235" s="6"/>
      <c r="B1235" s="7"/>
      <c r="C1235" s="6"/>
    </row>
    <row r="1236" spans="1:3" ht="15.75">
      <c r="A1236" s="6"/>
      <c r="B1236" s="7"/>
      <c r="C1236" s="6"/>
    </row>
    <row r="1237" spans="1:3" ht="15.75">
      <c r="A1237" s="6"/>
      <c r="B1237" s="7"/>
      <c r="C1237" s="6"/>
    </row>
    <row r="1238" spans="1:3" ht="15.75">
      <c r="A1238" s="6"/>
      <c r="B1238" s="7"/>
      <c r="C1238" s="6"/>
    </row>
    <row r="1239" spans="1:3" ht="15.75">
      <c r="A1239" s="6"/>
      <c r="B1239" s="7"/>
      <c r="C1239" s="6"/>
    </row>
    <row r="1240" spans="1:3" ht="15.75">
      <c r="A1240" s="6"/>
      <c r="B1240" s="7"/>
      <c r="C1240" s="6"/>
    </row>
    <row r="1241" spans="1:3" ht="15.75">
      <c r="A1241" s="6"/>
      <c r="B1241" s="7"/>
      <c r="C1241" s="6"/>
    </row>
    <row r="1242" spans="1:3" ht="15.75">
      <c r="A1242" s="6"/>
      <c r="B1242" s="7"/>
      <c r="C1242" s="6"/>
    </row>
    <row r="1243" spans="1:3" ht="15.75">
      <c r="A1243" s="6"/>
      <c r="B1243" s="7"/>
      <c r="C1243" s="6"/>
    </row>
    <row r="1244" spans="1:3" ht="15.75">
      <c r="A1244" s="6"/>
      <c r="B1244" s="7"/>
      <c r="C1244" s="6"/>
    </row>
    <row r="1245" spans="1:3" ht="15.75">
      <c r="A1245" s="6"/>
      <c r="B1245" s="7"/>
      <c r="C1245" s="6"/>
    </row>
    <row r="1246" spans="1:3" ht="15.75">
      <c r="A1246" s="6"/>
      <c r="B1246" s="7"/>
      <c r="C1246" s="6"/>
    </row>
    <row r="1247" spans="1:3" ht="15.75">
      <c r="A1247" s="6"/>
      <c r="B1247" s="7"/>
      <c r="C1247" s="6"/>
    </row>
    <row r="1248" spans="1:3" ht="15.75">
      <c r="A1248" s="6"/>
      <c r="B1248" s="7"/>
      <c r="C1248" s="6"/>
    </row>
    <row r="1249" spans="1:3" ht="15.75">
      <c r="A1249" s="6"/>
      <c r="B1249" s="7"/>
      <c r="C1249" s="6"/>
    </row>
    <row r="1250" spans="1:3" ht="15.75">
      <c r="A1250" s="6"/>
      <c r="B1250" s="7"/>
      <c r="C1250" s="6"/>
    </row>
    <row r="1251" spans="1:3" ht="15.75">
      <c r="A1251" s="6"/>
      <c r="B1251" s="7"/>
      <c r="C1251" s="6"/>
    </row>
    <row r="1252" spans="1:3" ht="15.75">
      <c r="A1252" s="6"/>
      <c r="B1252" s="7"/>
      <c r="C1252" s="6"/>
    </row>
    <row r="1253" spans="1:3" ht="15.75">
      <c r="A1253" s="6"/>
      <c r="B1253" s="7"/>
      <c r="C1253" s="6"/>
    </row>
    <row r="1254" spans="1:3" ht="15.75">
      <c r="A1254" s="6"/>
      <c r="B1254" s="7"/>
      <c r="C1254" s="6"/>
    </row>
    <row r="1255" spans="1:3" ht="15.75">
      <c r="A1255" s="6"/>
      <c r="B1255" s="7"/>
      <c r="C1255" s="6"/>
    </row>
    <row r="1256" spans="1:3" ht="15.75">
      <c r="A1256" s="6"/>
      <c r="B1256" s="7"/>
      <c r="C1256" s="6"/>
    </row>
    <row r="1257" spans="1:3" ht="15.75">
      <c r="A1257" s="6"/>
      <c r="B1257" s="7"/>
      <c r="C1257" s="6"/>
    </row>
    <row r="1258" spans="1:3" ht="15.75">
      <c r="A1258" s="6"/>
      <c r="B1258" s="7"/>
      <c r="C1258" s="6"/>
    </row>
    <row r="1259" spans="1:3" ht="15.75">
      <c r="A1259" s="6"/>
      <c r="B1259" s="7"/>
      <c r="C1259" s="6"/>
    </row>
    <row r="1260" spans="1:3" ht="15.75">
      <c r="A1260" s="6"/>
      <c r="B1260" s="7"/>
      <c r="C1260" s="6"/>
    </row>
    <row r="1261" spans="1:3" ht="15.75">
      <c r="A1261" s="6"/>
      <c r="B1261" s="7"/>
      <c r="C1261" s="6"/>
    </row>
    <row r="1262" spans="1:3" ht="15.75">
      <c r="A1262" s="6"/>
      <c r="B1262" s="7"/>
      <c r="C1262" s="6"/>
    </row>
    <row r="1263" spans="1:3" ht="15.75">
      <c r="A1263" s="6"/>
      <c r="B1263" s="7"/>
      <c r="C1263" s="6"/>
    </row>
    <row r="1264" spans="1:3" ht="15.75">
      <c r="A1264" s="6"/>
      <c r="B1264" s="7"/>
      <c r="C1264" s="6"/>
    </row>
    <row r="1265" spans="1:3" ht="15.75">
      <c r="A1265" s="6"/>
      <c r="B1265" s="7"/>
      <c r="C1265" s="6"/>
    </row>
    <row r="1266" spans="1:3" ht="15.75">
      <c r="A1266" s="6"/>
      <c r="B1266" s="7"/>
      <c r="C1266" s="6"/>
    </row>
    <row r="1267" spans="1:3" ht="15.75">
      <c r="A1267" s="6"/>
      <c r="B1267" s="7"/>
      <c r="C1267" s="6"/>
    </row>
    <row r="1268" spans="1:3" ht="15.75">
      <c r="A1268" s="6"/>
      <c r="B1268" s="7"/>
      <c r="C1268" s="6"/>
    </row>
    <row r="1269" spans="1:3" ht="15.75">
      <c r="A1269" s="6"/>
      <c r="B1269" s="7"/>
      <c r="C1269" s="6"/>
    </row>
    <row r="1270" spans="1:3" ht="15.75">
      <c r="A1270" s="6"/>
      <c r="B1270" s="7"/>
      <c r="C1270" s="6"/>
    </row>
    <row r="1271" spans="1:3" ht="15.75">
      <c r="A1271" s="6"/>
      <c r="B1271" s="7"/>
      <c r="C1271" s="6"/>
    </row>
    <row r="1272" spans="1:3" ht="15.75">
      <c r="A1272" s="6"/>
      <c r="B1272" s="7"/>
      <c r="C1272" s="6"/>
    </row>
    <row r="1273" spans="1:3" ht="15.75">
      <c r="A1273" s="6"/>
      <c r="B1273" s="7"/>
      <c r="C1273" s="6"/>
    </row>
    <row r="1274" spans="1:3" ht="15.75">
      <c r="A1274" s="6"/>
      <c r="B1274" s="7"/>
      <c r="C1274" s="6"/>
    </row>
    <row r="1275" spans="1:3" ht="15.75">
      <c r="A1275" s="6"/>
      <c r="B1275" s="7"/>
      <c r="C1275" s="6"/>
    </row>
    <row r="1276" spans="1:3" ht="15.75">
      <c r="A1276" s="6"/>
      <c r="B1276" s="7"/>
      <c r="C1276" s="6"/>
    </row>
    <row r="1277" spans="1:3" ht="15.75">
      <c r="A1277" s="6"/>
      <c r="B1277" s="7"/>
      <c r="C1277" s="6"/>
    </row>
    <row r="1278" spans="1:3" ht="15.75">
      <c r="A1278" s="6"/>
      <c r="B1278" s="7"/>
      <c r="C1278" s="6"/>
    </row>
    <row r="1279" spans="1:3" ht="15.75">
      <c r="A1279" s="6"/>
      <c r="B1279" s="7"/>
      <c r="C1279" s="6"/>
    </row>
    <row r="1280" spans="1:3" ht="15.75">
      <c r="A1280" s="6"/>
      <c r="B1280" s="7"/>
      <c r="C1280" s="6"/>
    </row>
    <row r="1281" spans="1:3" ht="15.75">
      <c r="A1281" s="6"/>
      <c r="B1281" s="7"/>
      <c r="C1281" s="6"/>
    </row>
    <row r="1282" spans="1:3" ht="15.75">
      <c r="A1282" s="6"/>
      <c r="B1282" s="7"/>
      <c r="C1282" s="6"/>
    </row>
    <row r="1283" spans="1:3" ht="15.75">
      <c r="A1283" s="6"/>
      <c r="B1283" s="7"/>
      <c r="C1283" s="6"/>
    </row>
    <row r="1284" spans="1:3" ht="15.75">
      <c r="A1284" s="6"/>
      <c r="B1284" s="7"/>
      <c r="C1284" s="6"/>
    </row>
    <row r="1285" spans="1:3" ht="15.75">
      <c r="A1285" s="6"/>
      <c r="B1285" s="7"/>
      <c r="C1285" s="6"/>
    </row>
    <row r="1286" spans="1:3" ht="15.75">
      <c r="A1286" s="6"/>
      <c r="B1286" s="7"/>
      <c r="C1286" s="6"/>
    </row>
    <row r="1287" spans="1:3" ht="15.75">
      <c r="A1287" s="6"/>
      <c r="B1287" s="7"/>
      <c r="C1287" s="6"/>
    </row>
    <row r="1288" spans="1:3" ht="15.75">
      <c r="A1288" s="6"/>
      <c r="B1288" s="7"/>
      <c r="C1288" s="6"/>
    </row>
    <row r="1289" spans="1:3" ht="15.75">
      <c r="A1289" s="6"/>
      <c r="B1289" s="7"/>
      <c r="C1289" s="6"/>
    </row>
    <row r="1290" spans="1:3" ht="15.75">
      <c r="A1290" s="6"/>
      <c r="B1290" s="7"/>
      <c r="C1290" s="6"/>
    </row>
    <row r="1291" spans="1:3" ht="15.75">
      <c r="A1291" s="6"/>
      <c r="B1291" s="7"/>
      <c r="C1291" s="6"/>
    </row>
    <row r="1292" spans="1:3" ht="15.75">
      <c r="A1292" s="6"/>
      <c r="B1292" s="7"/>
      <c r="C1292" s="6"/>
    </row>
    <row r="1293" spans="1:3" ht="15.75">
      <c r="A1293" s="6"/>
      <c r="B1293" s="7"/>
      <c r="C1293" s="6"/>
    </row>
    <row r="1294" spans="1:3" ht="15.75">
      <c r="A1294" s="6"/>
      <c r="B1294" s="7"/>
      <c r="C1294" s="6"/>
    </row>
    <row r="1295" spans="1:3" ht="15.75">
      <c r="A1295" s="6"/>
      <c r="B1295" s="7"/>
      <c r="C1295" s="6"/>
    </row>
    <row r="1296" spans="1:3" ht="15.75">
      <c r="A1296" s="6"/>
      <c r="B1296" s="7"/>
      <c r="C1296" s="6"/>
    </row>
    <row r="1297" spans="1:3" ht="15.75">
      <c r="A1297" s="6"/>
      <c r="B1297" s="7"/>
      <c r="C1297" s="6"/>
    </row>
    <row r="1298" spans="1:3" ht="15.75">
      <c r="A1298" s="6"/>
      <c r="B1298" s="7"/>
      <c r="C1298" s="6"/>
    </row>
    <row r="1299" spans="1:3" ht="15.75">
      <c r="A1299" s="6"/>
      <c r="B1299" s="7"/>
      <c r="C1299" s="6"/>
    </row>
    <row r="1300" spans="1:3" ht="15.75">
      <c r="A1300" s="6"/>
      <c r="B1300" s="7"/>
      <c r="C1300" s="6"/>
    </row>
    <row r="1301" spans="1:3" ht="15.75">
      <c r="A1301" s="6"/>
      <c r="B1301" s="7"/>
      <c r="C1301" s="6"/>
    </row>
    <row r="1302" spans="1:3" ht="15.75">
      <c r="A1302" s="6"/>
      <c r="B1302" s="7"/>
      <c r="C1302" s="6"/>
    </row>
    <row r="1303" spans="1:3" ht="15.75">
      <c r="A1303" s="6"/>
      <c r="B1303" s="7"/>
      <c r="C1303" s="6"/>
    </row>
    <row r="1304" spans="1:3" ht="15.75">
      <c r="A1304" s="6"/>
      <c r="B1304" s="7"/>
      <c r="C1304" s="6"/>
    </row>
    <row r="1305" spans="1:3" ht="15.75">
      <c r="A1305" s="6"/>
      <c r="B1305" s="7"/>
      <c r="C1305" s="6"/>
    </row>
    <row r="1306" spans="1:3" ht="15.75">
      <c r="A1306" s="6"/>
      <c r="B1306" s="7"/>
      <c r="C1306" s="6"/>
    </row>
    <row r="1307" spans="1:3" ht="15.75">
      <c r="A1307" s="6"/>
      <c r="B1307" s="7"/>
      <c r="C1307" s="6"/>
    </row>
    <row r="1308" spans="1:3" ht="15.75">
      <c r="A1308" s="6"/>
      <c r="B1308" s="7"/>
      <c r="C1308" s="6"/>
    </row>
    <row r="1309" spans="1:3" ht="15.75">
      <c r="A1309" s="6"/>
      <c r="B1309" s="7"/>
      <c r="C1309" s="6"/>
    </row>
    <row r="1310" spans="1:3" ht="15.75">
      <c r="A1310" s="6"/>
      <c r="B1310" s="7"/>
      <c r="C1310" s="6"/>
    </row>
    <row r="1311" spans="1:3" ht="15.75">
      <c r="A1311" s="6"/>
      <c r="B1311" s="7"/>
      <c r="C1311" s="6"/>
    </row>
    <row r="1312" spans="1:3" ht="15.75">
      <c r="A1312" s="6"/>
      <c r="B1312" s="7"/>
      <c r="C1312" s="6"/>
    </row>
    <row r="1313" spans="1:3" ht="15.75">
      <c r="A1313" s="6"/>
      <c r="B1313" s="7"/>
      <c r="C1313" s="6"/>
    </row>
    <row r="1314" spans="1:3" ht="15.75">
      <c r="A1314" s="6"/>
      <c r="B1314" s="7"/>
      <c r="C1314" s="6"/>
    </row>
    <row r="1315" spans="1:3" ht="15.75">
      <c r="A1315" s="6"/>
      <c r="B1315" s="7"/>
      <c r="C1315" s="6"/>
    </row>
    <row r="1316" spans="1:3" ht="15.75">
      <c r="A1316" s="6"/>
      <c r="B1316" s="7"/>
      <c r="C1316" s="6"/>
    </row>
    <row r="1317" spans="1:3" ht="15.75">
      <c r="A1317" s="6"/>
      <c r="B1317" s="7"/>
      <c r="C1317" s="6"/>
    </row>
    <row r="1318" spans="1:3" ht="15.75">
      <c r="A1318" s="6"/>
      <c r="B1318" s="7"/>
      <c r="C1318" s="6"/>
    </row>
    <row r="1319" spans="1:3" ht="15.75">
      <c r="A1319" s="6"/>
      <c r="B1319" s="7"/>
      <c r="C1319" s="6"/>
    </row>
    <row r="1320" spans="1:3" ht="15.75">
      <c r="A1320" s="6"/>
      <c r="B1320" s="7"/>
      <c r="C1320" s="6"/>
    </row>
    <row r="1321" spans="1:3" ht="15.75">
      <c r="A1321" s="6"/>
      <c r="B1321" s="7"/>
      <c r="C1321" s="6"/>
    </row>
    <row r="1322" spans="1:3" ht="15.75">
      <c r="A1322" s="6"/>
      <c r="B1322" s="7"/>
      <c r="C1322" s="6"/>
    </row>
    <row r="1323" spans="1:3" ht="15.75">
      <c r="A1323" s="6"/>
      <c r="B1323" s="7"/>
      <c r="C1323" s="6"/>
    </row>
    <row r="1324" spans="1:3" ht="15.75">
      <c r="A1324" s="6"/>
      <c r="B1324" s="7"/>
      <c r="C1324" s="6"/>
    </row>
    <row r="1325" spans="1:3" ht="15.75">
      <c r="A1325" s="6"/>
      <c r="B1325" s="7"/>
      <c r="C1325" s="6"/>
    </row>
    <row r="1326" spans="1:3" ht="15.75">
      <c r="A1326" s="6"/>
      <c r="B1326" s="7"/>
      <c r="C1326" s="6"/>
    </row>
    <row r="1327" spans="1:3" ht="15.75">
      <c r="A1327" s="6"/>
      <c r="B1327" s="7"/>
      <c r="C1327" s="6"/>
    </row>
    <row r="1328" spans="1:3" ht="15.75">
      <c r="A1328" s="6"/>
      <c r="B1328" s="7"/>
      <c r="C1328" s="6"/>
    </row>
    <row r="1329" spans="1:3" ht="15.75">
      <c r="A1329" s="6"/>
      <c r="B1329" s="7"/>
      <c r="C1329" s="6"/>
    </row>
    <row r="1330" spans="1:3" ht="15.75">
      <c r="A1330" s="6"/>
      <c r="B1330" s="7"/>
      <c r="C1330" s="6"/>
    </row>
    <row r="1331" spans="1:3" ht="15.75">
      <c r="A1331" s="6"/>
      <c r="B1331" s="7"/>
      <c r="C1331" s="6"/>
    </row>
    <row r="1332" spans="1:3" ht="15.75">
      <c r="A1332" s="6"/>
      <c r="B1332" s="7"/>
      <c r="C1332" s="6"/>
    </row>
    <row r="1333" spans="1:3" ht="15.75">
      <c r="A1333" s="6"/>
      <c r="B1333" s="7"/>
      <c r="C1333" s="6"/>
    </row>
    <row r="1334" spans="1:3" ht="15.75">
      <c r="A1334" s="6"/>
      <c r="B1334" s="7"/>
      <c r="C1334" s="6"/>
    </row>
    <row r="1335" spans="1:3" ht="15.75">
      <c r="A1335" s="6"/>
      <c r="B1335" s="7"/>
      <c r="C1335" s="6"/>
    </row>
    <row r="1336" spans="1:3" ht="15.75">
      <c r="A1336" s="6"/>
      <c r="B1336" s="7"/>
      <c r="C1336" s="6"/>
    </row>
    <row r="1337" spans="1:3" ht="15.75">
      <c r="A1337" s="6"/>
      <c r="B1337" s="7"/>
      <c r="C1337" s="6"/>
    </row>
    <row r="1338" spans="1:3" ht="15.75">
      <c r="A1338" s="6"/>
      <c r="B1338" s="7"/>
      <c r="C1338" s="6"/>
    </row>
    <row r="1339" spans="1:3" ht="15.75">
      <c r="A1339" s="6"/>
      <c r="B1339" s="7"/>
      <c r="C1339" s="6"/>
    </row>
    <row r="1340" spans="1:3" ht="15.75">
      <c r="A1340" s="6"/>
      <c r="B1340" s="7"/>
      <c r="C1340" s="6"/>
    </row>
    <row r="1341" spans="1:3" ht="15.75">
      <c r="A1341" s="6"/>
      <c r="B1341" s="7"/>
      <c r="C1341" s="6"/>
    </row>
    <row r="1342" spans="1:3" ht="15.75">
      <c r="A1342" s="6"/>
      <c r="B1342" s="7"/>
      <c r="C1342" s="6"/>
    </row>
    <row r="1343" spans="1:3" ht="15.75">
      <c r="A1343" s="6"/>
      <c r="B1343" s="7"/>
      <c r="C1343" s="6"/>
    </row>
    <row r="1344" spans="1:3" ht="15.75">
      <c r="A1344" s="6"/>
      <c r="B1344" s="7"/>
      <c r="C1344" s="6"/>
    </row>
    <row r="1345" spans="1:3" ht="15.75">
      <c r="A1345" s="6"/>
      <c r="B1345" s="7"/>
      <c r="C1345" s="6"/>
    </row>
    <row r="1346" spans="1:3" ht="15.75">
      <c r="A1346" s="6"/>
      <c r="B1346" s="7"/>
      <c r="C1346" s="6"/>
    </row>
    <row r="1347" spans="1:3" ht="15.75">
      <c r="A1347" s="6"/>
      <c r="B1347" s="7"/>
      <c r="C1347" s="6"/>
    </row>
    <row r="1348" spans="1:3" ht="15.75">
      <c r="A1348" s="6"/>
      <c r="B1348" s="7"/>
      <c r="C1348" s="6"/>
    </row>
    <row r="1349" spans="1:3" ht="15.75">
      <c r="A1349" s="6"/>
      <c r="B1349" s="7"/>
      <c r="C1349" s="6"/>
    </row>
    <row r="1350" spans="1:3" ht="15.75">
      <c r="A1350" s="6"/>
      <c r="B1350" s="7"/>
      <c r="C1350" s="6"/>
    </row>
    <row r="1351" spans="1:3" ht="15.75">
      <c r="A1351" s="6"/>
      <c r="B1351" s="7"/>
      <c r="C1351" s="6"/>
    </row>
    <row r="1352" spans="1:3" ht="15.75">
      <c r="A1352" s="6"/>
      <c r="B1352" s="7"/>
      <c r="C1352" s="6"/>
    </row>
    <row r="1353" spans="1:3" ht="15.75">
      <c r="A1353" s="6"/>
      <c r="B1353" s="7"/>
      <c r="C1353" s="6"/>
    </row>
    <row r="1354" spans="1:3" ht="15.75">
      <c r="A1354" s="6"/>
      <c r="B1354" s="7"/>
      <c r="C1354" s="6"/>
    </row>
    <row r="1355" spans="1:3" ht="15.75">
      <c r="A1355" s="6"/>
      <c r="B1355" s="7"/>
      <c r="C1355" s="6"/>
    </row>
    <row r="1356" spans="1:3" ht="15.75">
      <c r="A1356" s="6"/>
      <c r="B1356" s="7"/>
      <c r="C1356" s="6"/>
    </row>
    <row r="1357" spans="1:3" ht="15.75">
      <c r="A1357" s="6"/>
      <c r="B1357" s="7"/>
      <c r="C1357" s="6"/>
    </row>
    <row r="1358" spans="1:3" ht="15.75">
      <c r="A1358" s="6"/>
      <c r="B1358" s="7"/>
      <c r="C1358" s="6"/>
    </row>
    <row r="1359" spans="1:3" ht="15.75">
      <c r="A1359" s="6"/>
      <c r="B1359" s="7"/>
      <c r="C1359" s="6"/>
    </row>
    <row r="1360" spans="1:3" ht="15.75">
      <c r="A1360" s="6"/>
      <c r="B1360" s="7"/>
      <c r="C1360" s="6"/>
    </row>
    <row r="1361" spans="1:3" ht="15.75">
      <c r="A1361" s="6"/>
      <c r="B1361" s="7"/>
      <c r="C1361" s="6"/>
    </row>
    <row r="1362" spans="1:3" ht="15.75">
      <c r="A1362" s="6"/>
      <c r="B1362" s="7"/>
      <c r="C1362" s="6"/>
    </row>
    <row r="1363" spans="1:3" ht="15.75">
      <c r="A1363" s="6"/>
      <c r="B1363" s="7"/>
      <c r="C1363" s="6"/>
    </row>
    <row r="1364" spans="1:3" ht="15.75">
      <c r="A1364" s="6"/>
      <c r="B1364" s="7"/>
      <c r="C1364" s="6"/>
    </row>
    <row r="1365" spans="1:3" ht="15.75">
      <c r="A1365" s="6"/>
      <c r="B1365" s="7"/>
      <c r="C1365" s="6"/>
    </row>
    <row r="1366" spans="1:3" ht="15.75">
      <c r="A1366" s="6"/>
      <c r="B1366" s="7"/>
      <c r="C1366" s="6"/>
    </row>
    <row r="1367" spans="1:3" ht="15.75">
      <c r="A1367" s="6"/>
      <c r="B1367" s="7"/>
      <c r="C1367" s="6"/>
    </row>
    <row r="1368" spans="1:3" ht="15.75">
      <c r="A1368" s="6"/>
      <c r="B1368" s="7"/>
      <c r="C1368" s="6"/>
    </row>
    <row r="1369" spans="1:3" ht="15.75">
      <c r="A1369" s="6"/>
      <c r="B1369" s="7"/>
      <c r="C1369" s="6"/>
    </row>
    <row r="1370" spans="1:3" ht="15.75">
      <c r="A1370" s="6"/>
      <c r="B1370" s="7"/>
      <c r="C1370" s="6"/>
    </row>
    <row r="1371" spans="1:3" ht="15.75">
      <c r="A1371" s="6"/>
      <c r="B1371" s="7"/>
      <c r="C1371" s="6"/>
    </row>
    <row r="1372" spans="1:3" ht="15.75">
      <c r="A1372" s="6"/>
      <c r="B1372" s="7"/>
      <c r="C1372" s="6"/>
    </row>
    <row r="1373" spans="1:3" ht="15.75">
      <c r="A1373" s="6"/>
      <c r="B1373" s="7"/>
      <c r="C1373" s="6"/>
    </row>
    <row r="1374" spans="1:3" ht="15.75">
      <c r="A1374" s="6"/>
      <c r="B1374" s="7"/>
      <c r="C1374" s="6"/>
    </row>
    <row r="1375" spans="1:3" ht="15.75">
      <c r="A1375" s="6"/>
      <c r="B1375" s="7"/>
      <c r="C1375" s="6"/>
    </row>
    <row r="1376" spans="1:3" ht="15.75">
      <c r="A1376" s="6"/>
      <c r="B1376" s="7"/>
      <c r="C1376" s="6"/>
    </row>
    <row r="1377" spans="1:3" ht="15.75">
      <c r="A1377" s="6"/>
      <c r="B1377" s="7"/>
      <c r="C1377" s="6"/>
    </row>
    <row r="1378" spans="1:3" ht="15.75">
      <c r="A1378" s="6"/>
      <c r="B1378" s="7"/>
      <c r="C1378" s="6"/>
    </row>
    <row r="1379" spans="1:3" ht="15.75">
      <c r="A1379" s="6"/>
      <c r="B1379" s="7"/>
      <c r="C1379" s="6"/>
    </row>
    <row r="1380" spans="1:3" ht="15.75">
      <c r="A1380" s="6"/>
      <c r="B1380" s="7"/>
      <c r="C1380" s="6"/>
    </row>
    <row r="1381" spans="1:3" ht="15.75">
      <c r="A1381" s="6"/>
      <c r="B1381" s="7"/>
      <c r="C1381" s="6"/>
    </row>
    <row r="1382" spans="1:3" ht="15.75">
      <c r="A1382" s="6"/>
      <c r="B1382" s="7"/>
      <c r="C1382" s="6"/>
    </row>
    <row r="1383" spans="1:3" ht="15.75">
      <c r="A1383" s="6"/>
      <c r="B1383" s="7"/>
      <c r="C1383" s="6"/>
    </row>
    <row r="1384" spans="1:3" ht="15.75">
      <c r="A1384" s="6"/>
      <c r="B1384" s="7"/>
      <c r="C1384" s="6"/>
    </row>
    <row r="1385" spans="1:3" ht="15.75">
      <c r="A1385" s="6"/>
      <c r="B1385" s="7"/>
      <c r="C1385" s="6"/>
    </row>
    <row r="1386" spans="1:3" ht="15.75">
      <c r="A1386" s="6"/>
      <c r="B1386" s="7"/>
      <c r="C1386" s="6"/>
    </row>
    <row r="1387" spans="1:3" ht="15.75">
      <c r="A1387" s="6"/>
      <c r="B1387" s="7"/>
      <c r="C1387" s="6"/>
    </row>
    <row r="1388" spans="1:3" ht="15.75">
      <c r="A1388" s="6"/>
      <c r="B1388" s="7"/>
      <c r="C1388" s="6"/>
    </row>
    <row r="1389" spans="1:3" ht="15.75">
      <c r="A1389" s="6"/>
      <c r="B1389" s="7"/>
      <c r="C1389" s="6"/>
    </row>
    <row r="1390" spans="1:3" ht="15.75">
      <c r="A1390" s="6"/>
      <c r="B1390" s="7"/>
      <c r="C1390" s="6"/>
    </row>
    <row r="1391" spans="1:3" ht="15.75">
      <c r="A1391" s="6"/>
      <c r="B1391" s="7"/>
      <c r="C1391" s="6"/>
    </row>
    <row r="1392" spans="1:3" ht="15.75">
      <c r="A1392" s="6"/>
      <c r="B1392" s="7"/>
      <c r="C1392" s="6"/>
    </row>
    <row r="1393" spans="1:3" ht="15.75">
      <c r="A1393" s="6"/>
      <c r="B1393" s="7"/>
      <c r="C1393" s="6"/>
    </row>
    <row r="1394" spans="1:3" ht="15.75">
      <c r="A1394" s="6"/>
      <c r="B1394" s="7"/>
      <c r="C1394" s="6"/>
    </row>
    <row r="1395" spans="1:3" ht="15.75">
      <c r="A1395" s="6"/>
      <c r="B1395" s="7"/>
      <c r="C1395" s="6"/>
    </row>
    <row r="1396" spans="1:3" ht="15.75">
      <c r="A1396" s="6"/>
      <c r="B1396" s="7"/>
      <c r="C1396" s="6"/>
    </row>
    <row r="1397" spans="1:3" ht="15.75">
      <c r="A1397" s="6"/>
      <c r="B1397" s="7"/>
      <c r="C1397" s="6"/>
    </row>
    <row r="1398" spans="1:3" ht="15.75">
      <c r="A1398" s="6"/>
      <c r="B1398" s="7"/>
      <c r="C1398" s="6"/>
    </row>
    <row r="1399" spans="1:3" ht="15.75">
      <c r="A1399" s="6"/>
      <c r="B1399" s="7"/>
      <c r="C1399" s="6"/>
    </row>
    <row r="1400" spans="1:3" ht="15.75">
      <c r="A1400" s="6"/>
      <c r="B1400" s="7"/>
      <c r="C1400" s="6"/>
    </row>
    <row r="1401" spans="1:3" ht="15.75">
      <c r="A1401" s="6"/>
      <c r="B1401" s="7"/>
      <c r="C1401" s="6"/>
    </row>
    <row r="1402" spans="1:3" ht="15.75">
      <c r="A1402" s="6"/>
      <c r="B1402" s="7"/>
      <c r="C1402" s="6"/>
    </row>
    <row r="1403" spans="1:3" ht="15.75">
      <c r="A1403" s="6"/>
      <c r="B1403" s="7"/>
      <c r="C1403" s="6"/>
    </row>
    <row r="1404" spans="1:3" ht="15.75">
      <c r="A1404" s="6"/>
      <c r="B1404" s="7"/>
      <c r="C1404" s="6"/>
    </row>
    <row r="1405" spans="1:3" ht="15.75">
      <c r="A1405" s="6"/>
      <c r="B1405" s="7"/>
      <c r="C1405" s="6"/>
    </row>
    <row r="1406" spans="1:3" ht="15.75">
      <c r="A1406" s="6"/>
      <c r="B1406" s="7"/>
      <c r="C1406" s="6"/>
    </row>
    <row r="1407" spans="1:3" ht="15.75">
      <c r="A1407" s="6"/>
      <c r="B1407" s="7"/>
      <c r="C1407" s="6"/>
    </row>
    <row r="1408" spans="1:3" ht="15.75">
      <c r="A1408" s="6"/>
      <c r="B1408" s="7"/>
      <c r="C1408" s="6"/>
    </row>
    <row r="1409" spans="1:3" ht="15.75">
      <c r="A1409" s="6"/>
      <c r="B1409" s="7"/>
      <c r="C1409" s="6"/>
    </row>
    <row r="1410" spans="1:3" ht="15.75">
      <c r="A1410" s="6"/>
      <c r="B1410" s="7"/>
      <c r="C1410" s="6"/>
    </row>
    <row r="1411" spans="1:3" ht="15.75">
      <c r="A1411" s="6"/>
      <c r="B1411" s="7"/>
      <c r="C1411" s="6"/>
    </row>
    <row r="1412" spans="1:3" ht="15.75">
      <c r="A1412" s="6"/>
      <c r="B1412" s="7"/>
      <c r="C1412" s="6"/>
    </row>
    <row r="1413" spans="1:3" ht="15.75">
      <c r="A1413" s="6"/>
      <c r="B1413" s="7"/>
      <c r="C1413" s="6"/>
    </row>
    <row r="1414" spans="1:3" ht="15.75">
      <c r="A1414" s="6"/>
      <c r="B1414" s="7"/>
      <c r="C1414" s="6"/>
    </row>
    <row r="1415" spans="1:3" ht="15.75">
      <c r="A1415" s="6"/>
      <c r="B1415" s="7"/>
      <c r="C1415" s="6"/>
    </row>
    <row r="1416" spans="1:3" ht="15.75">
      <c r="A1416" s="6"/>
      <c r="B1416" s="7"/>
      <c r="C1416" s="6"/>
    </row>
    <row r="1417" spans="1:3" ht="15.75">
      <c r="A1417" s="6"/>
      <c r="B1417" s="7"/>
      <c r="C1417" s="6"/>
    </row>
    <row r="1418" spans="1:3" ht="15.75">
      <c r="A1418" s="6"/>
      <c r="B1418" s="7"/>
      <c r="C1418" s="6"/>
    </row>
    <row r="1419" spans="1:3" ht="15.75">
      <c r="A1419" s="6"/>
      <c r="B1419" s="7"/>
      <c r="C1419" s="6"/>
    </row>
    <row r="1420" spans="1:3" ht="15.75">
      <c r="A1420" s="6"/>
      <c r="B1420" s="7"/>
      <c r="C1420" s="6"/>
    </row>
    <row r="1421" spans="1:3" ht="15.75">
      <c r="A1421" s="6"/>
      <c r="B1421" s="7"/>
      <c r="C1421" s="6"/>
    </row>
    <row r="1422" spans="1:3" ht="15.75">
      <c r="A1422" s="6"/>
      <c r="B1422" s="7"/>
      <c r="C1422" s="6"/>
    </row>
    <row r="1423" spans="1:3" ht="15.75">
      <c r="A1423" s="6"/>
      <c r="B1423" s="7"/>
      <c r="C1423" s="6"/>
    </row>
    <row r="1424" spans="1:3" ht="15.75">
      <c r="A1424" s="6"/>
      <c r="B1424" s="7"/>
      <c r="C1424" s="6"/>
    </row>
    <row r="1425" spans="1:3" ht="15.75">
      <c r="A1425" s="6"/>
      <c r="B1425" s="7"/>
      <c r="C1425" s="6"/>
    </row>
    <row r="1426" spans="1:3" ht="15.75">
      <c r="A1426" s="6"/>
      <c r="B1426" s="7"/>
      <c r="C1426" s="6"/>
    </row>
    <row r="1427" spans="1:3" ht="15.75">
      <c r="A1427" s="6"/>
      <c r="B1427" s="7"/>
      <c r="C1427" s="6"/>
    </row>
    <row r="1428" spans="1:3" ht="15.75">
      <c r="A1428" s="6"/>
      <c r="B1428" s="7"/>
      <c r="C1428" s="6"/>
    </row>
    <row r="1429" spans="1:3" ht="15.75">
      <c r="A1429" s="6"/>
      <c r="B1429" s="7"/>
      <c r="C1429" s="6"/>
    </row>
    <row r="1430" spans="1:3" ht="15.75">
      <c r="A1430" s="6"/>
      <c r="B1430" s="7"/>
      <c r="C1430" s="6"/>
    </row>
    <row r="1431" spans="1:3" ht="15.75">
      <c r="A1431" s="6"/>
      <c r="B1431" s="7"/>
      <c r="C1431" s="6"/>
    </row>
    <row r="1432" spans="1:3" ht="15.75">
      <c r="A1432" s="6"/>
      <c r="B1432" s="7"/>
      <c r="C1432" s="6"/>
    </row>
    <row r="1433" spans="1:3" ht="15.75">
      <c r="A1433" s="6"/>
      <c r="B1433" s="7"/>
      <c r="C1433" s="6"/>
    </row>
    <row r="1434" spans="1:3" ht="15.75">
      <c r="A1434" s="6"/>
      <c r="B1434" s="7"/>
      <c r="C1434" s="6"/>
    </row>
    <row r="1435" spans="1:3" ht="15.75">
      <c r="A1435" s="6"/>
      <c r="B1435" s="7"/>
      <c r="C1435" s="6"/>
    </row>
    <row r="1436" spans="1:3" ht="15.75">
      <c r="A1436" s="6"/>
      <c r="B1436" s="7"/>
      <c r="C1436" s="6"/>
    </row>
    <row r="1437" spans="1:3" ht="15.75">
      <c r="A1437" s="6"/>
      <c r="B1437" s="7"/>
      <c r="C1437" s="6"/>
    </row>
    <row r="1438" spans="1:3" ht="15.75">
      <c r="A1438" s="6"/>
      <c r="B1438" s="7"/>
      <c r="C1438" s="6"/>
    </row>
    <row r="1439" spans="1:3" ht="15.75">
      <c r="A1439" s="6"/>
      <c r="B1439" s="7"/>
      <c r="C1439" s="6"/>
    </row>
    <row r="1440" spans="1:3" ht="15.75">
      <c r="A1440" s="6"/>
      <c r="B1440" s="7"/>
      <c r="C1440" s="6"/>
    </row>
    <row r="1441" spans="1:3" ht="15.75">
      <c r="A1441" s="6"/>
      <c r="B1441" s="7"/>
      <c r="C1441" s="6"/>
    </row>
    <row r="1442" spans="1:3" ht="15.75">
      <c r="A1442" s="6"/>
      <c r="B1442" s="7"/>
      <c r="C1442" s="6"/>
    </row>
    <row r="1443" spans="1:3" ht="15.75">
      <c r="A1443" s="6"/>
      <c r="B1443" s="7"/>
      <c r="C1443" s="6"/>
    </row>
    <row r="1444" spans="1:3" ht="15.75">
      <c r="A1444" s="6"/>
      <c r="B1444" s="7"/>
      <c r="C1444" s="6"/>
    </row>
    <row r="1445" spans="1:3" ht="15.75">
      <c r="A1445" s="6"/>
      <c r="B1445" s="7"/>
      <c r="C1445" s="6"/>
    </row>
    <row r="1446" spans="1:3" ht="15.75">
      <c r="A1446" s="6"/>
      <c r="B1446" s="7"/>
      <c r="C1446" s="6"/>
    </row>
    <row r="1447" spans="1:3" ht="15.75">
      <c r="A1447" s="6"/>
      <c r="B1447" s="7"/>
      <c r="C1447" s="6"/>
    </row>
    <row r="1448" spans="1:3" ht="15.75">
      <c r="A1448" s="6"/>
      <c r="B1448" s="7"/>
      <c r="C1448" s="6"/>
    </row>
    <row r="1449" spans="1:3" ht="15.75">
      <c r="A1449" s="6"/>
      <c r="B1449" s="7"/>
      <c r="C1449" s="6"/>
    </row>
    <row r="1450" spans="1:3" ht="15.75">
      <c r="A1450" s="6"/>
      <c r="B1450" s="7"/>
      <c r="C1450" s="6"/>
    </row>
    <row r="1451" spans="1:3" ht="15.75">
      <c r="A1451" s="6"/>
      <c r="B1451" s="7"/>
      <c r="C1451" s="6"/>
    </row>
    <row r="1452" spans="1:3" ht="15.75">
      <c r="A1452" s="6"/>
      <c r="B1452" s="7"/>
      <c r="C1452" s="6"/>
    </row>
    <row r="1453" spans="1:3" ht="15.75">
      <c r="A1453" s="6"/>
      <c r="B1453" s="7"/>
      <c r="C1453" s="6"/>
    </row>
    <row r="1454" spans="1:3" ht="15.75">
      <c r="A1454" s="6"/>
      <c r="B1454" s="7"/>
      <c r="C1454" s="6"/>
    </row>
    <row r="1455" spans="1:3" ht="15.75">
      <c r="A1455" s="6"/>
      <c r="B1455" s="7"/>
      <c r="C1455" s="6"/>
    </row>
    <row r="1456" spans="1:3" ht="15.75">
      <c r="A1456" s="6"/>
      <c r="B1456" s="7"/>
      <c r="C1456" s="6"/>
    </row>
    <row r="1457" spans="1:3" ht="15.75">
      <c r="A1457" s="6"/>
      <c r="B1457" s="7"/>
      <c r="C1457" s="6"/>
    </row>
    <row r="1458" spans="1:3" ht="15.75">
      <c r="A1458" s="6"/>
      <c r="B1458" s="7"/>
      <c r="C1458" s="6"/>
    </row>
    <row r="1459" spans="1:3" ht="15.75">
      <c r="A1459" s="6"/>
      <c r="B1459" s="7"/>
      <c r="C1459" s="6"/>
    </row>
    <row r="1460" spans="1:3" ht="15.75">
      <c r="A1460" s="6"/>
      <c r="B1460" s="7"/>
      <c r="C1460" s="6"/>
    </row>
    <row r="1461" spans="1:3" ht="15.75">
      <c r="A1461" s="6"/>
      <c r="B1461" s="7"/>
      <c r="C1461" s="6"/>
    </row>
    <row r="1462" spans="1:3" ht="15.75">
      <c r="A1462" s="6"/>
      <c r="B1462" s="7"/>
      <c r="C1462" s="6"/>
    </row>
    <row r="1463" spans="1:3" ht="15.75">
      <c r="A1463" s="6"/>
      <c r="B1463" s="7"/>
      <c r="C1463" s="6"/>
    </row>
    <row r="1464" spans="1:3" ht="15.75">
      <c r="A1464" s="6"/>
      <c r="B1464" s="7"/>
      <c r="C1464" s="6"/>
    </row>
    <row r="1465" spans="1:3" ht="15.75">
      <c r="A1465" s="6"/>
      <c r="B1465" s="7"/>
      <c r="C1465" s="6"/>
    </row>
    <row r="1466" spans="1:3" ht="15.75">
      <c r="A1466" s="6"/>
      <c r="B1466" s="7"/>
      <c r="C1466" s="6"/>
    </row>
    <row r="1467" spans="1:3" ht="15.75">
      <c r="A1467" s="6"/>
      <c r="B1467" s="7"/>
      <c r="C1467" s="6"/>
    </row>
    <row r="1468" spans="1:3" ht="15.75">
      <c r="A1468" s="6"/>
      <c r="B1468" s="7"/>
      <c r="C1468" s="6"/>
    </row>
    <row r="1469" spans="1:3" ht="15.75">
      <c r="A1469" s="6"/>
      <c r="B1469" s="7"/>
      <c r="C1469" s="6"/>
    </row>
    <row r="1470" spans="1:3" ht="15.75">
      <c r="A1470" s="6"/>
      <c r="B1470" s="7"/>
      <c r="C1470" s="6"/>
    </row>
    <row r="1471" spans="1:3" ht="15.75">
      <c r="A1471" s="6"/>
      <c r="B1471" s="7"/>
      <c r="C1471" s="6"/>
    </row>
    <row r="1472" spans="1:3" ht="15.75">
      <c r="A1472" s="6"/>
      <c r="B1472" s="7"/>
      <c r="C1472" s="6"/>
    </row>
    <row r="1473" spans="1:3" ht="15.75">
      <c r="A1473" s="6"/>
      <c r="B1473" s="7"/>
      <c r="C1473" s="6"/>
    </row>
    <row r="1474" spans="1:3" ht="15.75">
      <c r="A1474" s="6"/>
      <c r="B1474" s="7"/>
      <c r="C1474" s="6"/>
    </row>
    <row r="1475" spans="1:3" ht="15.75">
      <c r="A1475" s="6"/>
      <c r="B1475" s="7"/>
      <c r="C1475" s="6"/>
    </row>
    <row r="1476" spans="1:3" ht="15.75">
      <c r="A1476" s="6"/>
      <c r="B1476" s="7"/>
      <c r="C1476" s="6"/>
    </row>
    <row r="1477" spans="1:3" ht="15.75">
      <c r="A1477" s="6"/>
      <c r="B1477" s="7"/>
      <c r="C1477" s="6"/>
    </row>
    <row r="1478" spans="1:3" ht="15.75">
      <c r="A1478" s="6"/>
      <c r="B1478" s="7"/>
      <c r="C1478" s="6"/>
    </row>
    <row r="1479" spans="1:3" ht="15.75">
      <c r="A1479" s="6"/>
      <c r="B1479" s="7"/>
      <c r="C1479" s="6"/>
    </row>
    <row r="1480" spans="1:3" ht="15.75">
      <c r="A1480" s="6"/>
      <c r="B1480" s="7"/>
      <c r="C1480" s="6"/>
    </row>
    <row r="1481" spans="1:3" ht="15.75">
      <c r="A1481" s="6"/>
      <c r="B1481" s="7"/>
      <c r="C1481" s="6"/>
    </row>
    <row r="1482" spans="1:3" ht="15.75">
      <c r="A1482" s="6"/>
      <c r="B1482" s="7"/>
      <c r="C1482" s="6"/>
    </row>
    <row r="1483" spans="1:3" ht="15.75">
      <c r="A1483" s="6"/>
      <c r="B1483" s="7"/>
      <c r="C1483" s="6"/>
    </row>
    <row r="1484" spans="1:3" ht="15.75">
      <c r="A1484" s="6"/>
      <c r="B1484" s="7"/>
      <c r="C1484" s="6"/>
    </row>
    <row r="1485" spans="1:3" ht="15.75">
      <c r="A1485" s="6"/>
      <c r="B1485" s="7"/>
      <c r="C1485" s="6"/>
    </row>
    <row r="1486" spans="1:3" ht="15.75">
      <c r="A1486" s="6"/>
      <c r="B1486" s="7"/>
      <c r="C1486" s="6"/>
    </row>
    <row r="1487" spans="1:3" ht="15.75">
      <c r="A1487" s="6"/>
      <c r="B1487" s="7"/>
      <c r="C1487" s="6"/>
    </row>
    <row r="1488" spans="1:3" ht="15.75">
      <c r="A1488" s="6"/>
      <c r="B1488" s="7"/>
      <c r="C1488" s="6"/>
    </row>
    <row r="1489" spans="1:3" ht="15.75">
      <c r="A1489" s="6"/>
      <c r="B1489" s="7"/>
      <c r="C1489" s="6"/>
    </row>
    <row r="1490" spans="1:3" ht="15.75">
      <c r="A1490" s="6"/>
      <c r="B1490" s="7"/>
      <c r="C1490" s="6"/>
    </row>
    <row r="1491" spans="1:3" ht="15.75">
      <c r="A1491" s="6"/>
      <c r="B1491" s="7"/>
      <c r="C1491" s="6"/>
    </row>
    <row r="1492" spans="1:3" ht="15.75">
      <c r="A1492" s="6"/>
      <c r="B1492" s="7"/>
      <c r="C1492" s="6"/>
    </row>
    <row r="1493" spans="1:3" ht="15.75">
      <c r="A1493" s="6"/>
      <c r="B1493" s="7"/>
      <c r="C1493" s="6"/>
    </row>
    <row r="1494" spans="1:3" ht="15.75">
      <c r="A1494" s="6"/>
      <c r="B1494" s="7"/>
      <c r="C1494" s="6"/>
    </row>
    <row r="1495" spans="1:3" ht="15.75">
      <c r="A1495" s="6"/>
      <c r="B1495" s="7"/>
      <c r="C1495" s="6"/>
    </row>
    <row r="1496" spans="1:3" ht="15.75">
      <c r="A1496" s="6"/>
      <c r="B1496" s="7"/>
      <c r="C1496" s="6"/>
    </row>
    <row r="1497" spans="1:3" ht="15.75">
      <c r="A1497" s="6"/>
      <c r="B1497" s="7"/>
      <c r="C1497" s="6"/>
    </row>
    <row r="1498" spans="1:3" ht="15.75">
      <c r="A1498" s="6"/>
      <c r="B1498" s="7"/>
      <c r="C1498" s="6"/>
    </row>
    <row r="1499" spans="1:3" ht="15.75">
      <c r="A1499" s="6"/>
      <c r="B1499" s="7"/>
      <c r="C1499" s="6"/>
    </row>
    <row r="1500" spans="1:3" ht="15.75">
      <c r="A1500" s="6"/>
      <c r="B1500" s="7"/>
      <c r="C1500" s="6"/>
    </row>
    <row r="1501" spans="1:3" ht="15.75">
      <c r="A1501" s="6"/>
      <c r="B1501" s="7"/>
      <c r="C1501" s="6"/>
    </row>
    <row r="1502" spans="1:3" ht="15.75">
      <c r="A1502" s="6"/>
      <c r="B1502" s="7"/>
      <c r="C1502" s="6"/>
    </row>
    <row r="1503" spans="1:3" ht="15.75">
      <c r="A1503" s="6"/>
      <c r="B1503" s="7"/>
      <c r="C1503" s="6"/>
    </row>
    <row r="1504" spans="1:3" ht="15.75">
      <c r="A1504" s="6"/>
      <c r="B1504" s="7"/>
      <c r="C1504" s="6"/>
    </row>
    <row r="1505" spans="1:3" ht="15.75">
      <c r="A1505" s="6"/>
      <c r="B1505" s="7"/>
      <c r="C1505" s="6"/>
    </row>
    <row r="1506" spans="1:3" ht="15.75">
      <c r="A1506" s="6"/>
      <c r="B1506" s="7"/>
      <c r="C1506" s="6"/>
    </row>
    <row r="1507" spans="1:3" ht="15.75">
      <c r="A1507" s="6"/>
      <c r="B1507" s="7"/>
      <c r="C1507" s="6"/>
    </row>
    <row r="1508" spans="1:3" ht="15.75">
      <c r="A1508" s="6"/>
      <c r="B1508" s="7"/>
      <c r="C1508" s="6"/>
    </row>
    <row r="1509" spans="1:3" ht="15.75">
      <c r="A1509" s="6"/>
      <c r="B1509" s="7"/>
      <c r="C1509" s="6"/>
    </row>
    <row r="1510" spans="1:2" ht="15.75">
      <c r="A1510" s="6"/>
      <c r="B1510" s="7"/>
    </row>
    <row r="1511" spans="1:3" ht="15.75">
      <c r="A1511" s="6"/>
      <c r="B1511" s="7"/>
      <c r="C1511" s="6"/>
    </row>
    <row r="1512" spans="1:3" ht="15.75">
      <c r="A1512" s="6"/>
      <c r="B1512" s="7"/>
      <c r="C1512" s="6"/>
    </row>
    <row r="1513" spans="1:3" ht="15.75">
      <c r="A1513" s="6"/>
      <c r="B1513" s="7"/>
      <c r="C1513" s="6"/>
    </row>
    <row r="1514" spans="1:3" ht="15.75">
      <c r="A1514" s="6"/>
      <c r="B1514" s="7"/>
      <c r="C1514" s="6"/>
    </row>
    <row r="1515" spans="1:3" ht="15.75">
      <c r="A1515" s="6"/>
      <c r="B1515" s="7"/>
      <c r="C1515" s="6"/>
    </row>
    <row r="1516" spans="1:3" ht="15.75">
      <c r="A1516" s="6"/>
      <c r="B1516" s="7"/>
      <c r="C1516" s="6"/>
    </row>
    <row r="1517" spans="1:3" ht="15.75">
      <c r="A1517" s="6"/>
      <c r="B1517" s="7"/>
      <c r="C1517" s="6"/>
    </row>
    <row r="1518" spans="1:3" ht="15.75">
      <c r="A1518" s="6"/>
      <c r="B1518" s="7"/>
      <c r="C1518" s="6"/>
    </row>
    <row r="1519" spans="1:3" ht="15.75">
      <c r="A1519" s="6"/>
      <c r="B1519" s="7"/>
      <c r="C1519" s="6"/>
    </row>
    <row r="1520" spans="1:3" ht="15.75">
      <c r="A1520" s="6"/>
      <c r="B1520" s="7"/>
      <c r="C1520" s="6"/>
    </row>
    <row r="1521" spans="1:3" ht="15.75">
      <c r="A1521" s="6"/>
      <c r="B1521" s="7"/>
      <c r="C1521" s="6"/>
    </row>
    <row r="1522" spans="1:3" ht="15.75">
      <c r="A1522" s="6"/>
      <c r="B1522" s="7"/>
      <c r="C1522" s="6"/>
    </row>
    <row r="1523" spans="1:3" ht="15.75">
      <c r="A1523" s="6"/>
      <c r="B1523" s="7"/>
      <c r="C1523" s="6"/>
    </row>
    <row r="1524" spans="1:3" ht="15.75">
      <c r="A1524" s="6"/>
      <c r="B1524" s="7"/>
      <c r="C1524" s="6"/>
    </row>
    <row r="1525" spans="1:3" ht="15.75">
      <c r="A1525" s="6"/>
      <c r="B1525" s="7"/>
      <c r="C1525" s="6"/>
    </row>
    <row r="1526" spans="1:3" ht="15.75">
      <c r="A1526" s="6"/>
      <c r="B1526" s="7"/>
      <c r="C1526" s="6"/>
    </row>
    <row r="1527" spans="1:3" ht="15.75">
      <c r="A1527" s="6"/>
      <c r="B1527" s="7"/>
      <c r="C1527" s="6"/>
    </row>
    <row r="1528" spans="1:3" ht="15.75">
      <c r="A1528" s="6"/>
      <c r="B1528" s="7"/>
      <c r="C1528" s="6"/>
    </row>
    <row r="1529" spans="1:3" ht="15.75">
      <c r="A1529" s="6"/>
      <c r="B1529" s="7"/>
      <c r="C1529" s="6"/>
    </row>
    <row r="1530" spans="1:3" ht="15.75">
      <c r="A1530" s="6"/>
      <c r="B1530" s="7"/>
      <c r="C1530" s="6"/>
    </row>
    <row r="1531" spans="1:3" ht="15.75">
      <c r="A1531" s="6"/>
      <c r="B1531" s="7"/>
      <c r="C1531" s="6"/>
    </row>
    <row r="1532" spans="1:3" ht="15.75">
      <c r="A1532" s="6"/>
      <c r="B1532" s="7"/>
      <c r="C1532" s="6"/>
    </row>
    <row r="1533" spans="1:3" ht="15.75">
      <c r="A1533" s="6"/>
      <c r="B1533" s="7"/>
      <c r="C1533" s="6"/>
    </row>
    <row r="1534" spans="1:3" ht="15.75">
      <c r="A1534" s="6"/>
      <c r="B1534" s="7"/>
      <c r="C1534" s="6"/>
    </row>
    <row r="1535" spans="1:3" ht="15.75">
      <c r="A1535" s="6"/>
      <c r="B1535" s="7"/>
      <c r="C1535" s="6"/>
    </row>
    <row r="1536" spans="1:3" ht="15.75">
      <c r="A1536" s="6"/>
      <c r="B1536" s="7"/>
      <c r="C1536" s="6"/>
    </row>
    <row r="1537" spans="1:3" ht="15.75">
      <c r="A1537" s="6"/>
      <c r="B1537" s="7"/>
      <c r="C1537" s="6"/>
    </row>
    <row r="1538" spans="1:3" ht="15.75">
      <c r="A1538" s="6"/>
      <c r="B1538" s="7"/>
      <c r="C1538" s="6"/>
    </row>
    <row r="1539" spans="1:3" ht="15.75">
      <c r="A1539" s="6"/>
      <c r="B1539" s="7"/>
      <c r="C1539" s="6"/>
    </row>
    <row r="1540" spans="1:3" ht="15.75">
      <c r="A1540" s="6"/>
      <c r="B1540" s="7"/>
      <c r="C1540" s="6"/>
    </row>
    <row r="1541" spans="1:3" ht="15.75">
      <c r="A1541" s="6"/>
      <c r="B1541" s="7"/>
      <c r="C1541" s="6"/>
    </row>
    <row r="1542" spans="1:3" ht="15.75">
      <c r="A1542" s="6"/>
      <c r="B1542" s="7"/>
      <c r="C1542" s="6"/>
    </row>
    <row r="1543" spans="1:3" ht="15.75">
      <c r="A1543" s="6"/>
      <c r="B1543" s="7"/>
      <c r="C1543" s="6"/>
    </row>
    <row r="1544" spans="1:3" ht="15.75">
      <c r="A1544" s="6"/>
      <c r="B1544" s="7"/>
      <c r="C1544" s="6"/>
    </row>
    <row r="1545" spans="1:3" ht="15.75">
      <c r="A1545" s="6"/>
      <c r="B1545" s="7"/>
      <c r="C1545" s="6"/>
    </row>
    <row r="1546" spans="1:3" ht="15.75">
      <c r="A1546" s="6"/>
      <c r="B1546" s="7"/>
      <c r="C1546" s="6"/>
    </row>
    <row r="1547" spans="1:3" ht="15.75">
      <c r="A1547" s="6"/>
      <c r="B1547" s="7"/>
      <c r="C1547" s="6"/>
    </row>
    <row r="1548" spans="1:3" ht="15.75">
      <c r="A1548" s="6"/>
      <c r="B1548" s="7"/>
      <c r="C1548" s="6"/>
    </row>
    <row r="1549" spans="1:3" ht="15.75">
      <c r="A1549" s="6"/>
      <c r="B1549" s="7"/>
      <c r="C1549" s="6"/>
    </row>
    <row r="1550" spans="1:3" ht="15.75">
      <c r="A1550" s="6"/>
      <c r="B1550" s="7"/>
      <c r="C1550" s="6"/>
    </row>
    <row r="1551" spans="1:3" ht="15.75">
      <c r="A1551" s="6"/>
      <c r="B1551" s="7"/>
      <c r="C1551" s="6"/>
    </row>
    <row r="1552" spans="1:3" ht="15.75">
      <c r="A1552" s="6"/>
      <c r="B1552" s="7"/>
      <c r="C1552" s="6"/>
    </row>
    <row r="1553" spans="1:3" ht="15.75">
      <c r="A1553" s="6"/>
      <c r="B1553" s="7"/>
      <c r="C1553" s="6"/>
    </row>
    <row r="1554" spans="1:3" ht="15.75">
      <c r="A1554" s="6"/>
      <c r="B1554" s="7"/>
      <c r="C1554" s="6"/>
    </row>
    <row r="1555" spans="1:3" ht="15.75">
      <c r="A1555" s="6"/>
      <c r="B1555" s="7"/>
      <c r="C1555" s="6"/>
    </row>
    <row r="1556" spans="1:3" ht="15.75">
      <c r="A1556" s="6"/>
      <c r="B1556" s="7"/>
      <c r="C1556" s="6"/>
    </row>
    <row r="1557" spans="1:3" ht="15.75">
      <c r="A1557" s="6"/>
      <c r="B1557" s="7"/>
      <c r="C1557" s="6"/>
    </row>
    <row r="1558" spans="1:3" ht="15.75">
      <c r="A1558" s="6"/>
      <c r="B1558" s="7"/>
      <c r="C1558" s="6"/>
    </row>
    <row r="1559" spans="1:3" ht="15.75">
      <c r="A1559" s="6"/>
      <c r="B1559" s="7"/>
      <c r="C1559" s="6"/>
    </row>
    <row r="1560" spans="1:3" ht="15.75">
      <c r="A1560" s="6"/>
      <c r="B1560" s="7"/>
      <c r="C1560" s="6"/>
    </row>
    <row r="1561" spans="1:3" ht="15.75">
      <c r="A1561" s="6"/>
      <c r="B1561" s="7"/>
      <c r="C1561" s="6"/>
    </row>
    <row r="1562" spans="1:3" ht="15.75">
      <c r="A1562" s="6"/>
      <c r="B1562" s="7"/>
      <c r="C1562" s="6"/>
    </row>
    <row r="1563" spans="1:3" ht="15.75">
      <c r="A1563" s="6"/>
      <c r="B1563" s="7"/>
      <c r="C1563" s="6"/>
    </row>
    <row r="1564" spans="1:3" ht="15.75">
      <c r="A1564" s="6"/>
      <c r="B1564" s="7"/>
      <c r="C1564" s="6"/>
    </row>
    <row r="1565" spans="1:3" ht="15.75">
      <c r="A1565" s="6"/>
      <c r="B1565" s="7"/>
      <c r="C1565" s="6"/>
    </row>
    <row r="1566" spans="1:3" ht="15.75">
      <c r="A1566" s="6"/>
      <c r="B1566" s="7"/>
      <c r="C1566" s="6"/>
    </row>
    <row r="1567" spans="1:3" ht="15.75">
      <c r="A1567" s="6"/>
      <c r="B1567" s="7"/>
      <c r="C1567" s="6"/>
    </row>
    <row r="1568" spans="1:3" ht="15.75">
      <c r="A1568" s="6"/>
      <c r="B1568" s="7"/>
      <c r="C1568" s="6"/>
    </row>
    <row r="1569" spans="1:3" ht="15.75">
      <c r="A1569" s="6"/>
      <c r="B1569" s="7"/>
      <c r="C1569" s="6"/>
    </row>
    <row r="1570" spans="1:3" ht="15.75">
      <c r="A1570" s="6"/>
      <c r="B1570" s="7"/>
      <c r="C1570" s="6"/>
    </row>
    <row r="1571" spans="1:3" ht="15.75">
      <c r="A1571" s="6"/>
      <c r="B1571" s="7"/>
      <c r="C1571" s="6"/>
    </row>
    <row r="1572" spans="1:3" ht="15.75">
      <c r="A1572" s="6"/>
      <c r="B1572" s="7"/>
      <c r="C1572" s="6"/>
    </row>
    <row r="1573" spans="1:3" ht="15.75">
      <c r="A1573" s="6"/>
      <c r="B1573" s="7"/>
      <c r="C1573" s="6"/>
    </row>
    <row r="1574" spans="1:3" ht="15.75">
      <c r="A1574" s="6"/>
      <c r="B1574" s="7"/>
      <c r="C1574" s="6"/>
    </row>
    <row r="1575" spans="1:3" ht="15.75">
      <c r="A1575" s="6"/>
      <c r="B1575" s="7"/>
      <c r="C1575" s="6"/>
    </row>
    <row r="1576" spans="1:3" ht="15.75">
      <c r="A1576" s="6"/>
      <c r="B1576" s="7"/>
      <c r="C1576" s="6"/>
    </row>
    <row r="1577" spans="1:3" ht="15.75">
      <c r="A1577" s="6"/>
      <c r="B1577" s="7"/>
      <c r="C1577" s="6"/>
    </row>
    <row r="1578" spans="1:3" ht="15.75">
      <c r="A1578" s="6"/>
      <c r="B1578" s="7"/>
      <c r="C1578" s="6"/>
    </row>
    <row r="1579" spans="1:3" ht="15.75">
      <c r="A1579" s="6"/>
      <c r="B1579" s="7"/>
      <c r="C1579" s="6"/>
    </row>
    <row r="1580" spans="1:3" ht="15.75">
      <c r="A1580" s="6"/>
      <c r="B1580" s="7"/>
      <c r="C1580" s="6"/>
    </row>
    <row r="1581" spans="1:3" ht="15.75">
      <c r="A1581" s="6"/>
      <c r="B1581" s="7"/>
      <c r="C1581" s="6"/>
    </row>
    <row r="1582" spans="1:3" ht="15.75">
      <c r="A1582" s="6"/>
      <c r="B1582" s="7"/>
      <c r="C1582" s="6"/>
    </row>
    <row r="1583" spans="1:3" ht="15.75">
      <c r="A1583" s="6"/>
      <c r="B1583" s="7"/>
      <c r="C1583" s="6"/>
    </row>
    <row r="1584" spans="1:3" ht="15.75">
      <c r="A1584" s="6"/>
      <c r="B1584" s="7"/>
      <c r="C1584" s="6"/>
    </row>
    <row r="1585" spans="1:3" ht="15.75">
      <c r="A1585" s="6"/>
      <c r="B1585" s="7"/>
      <c r="C1585" s="6"/>
    </row>
    <row r="1586" spans="1:3" ht="15.75">
      <c r="A1586" s="6"/>
      <c r="B1586" s="7"/>
      <c r="C1586" s="6"/>
    </row>
    <row r="1587" spans="1:3" ht="15.75">
      <c r="A1587" s="6"/>
      <c r="B1587" s="7"/>
      <c r="C1587" s="6"/>
    </row>
    <row r="1588" spans="1:3" ht="15.75">
      <c r="A1588" s="6"/>
      <c r="B1588" s="7"/>
      <c r="C1588" s="6"/>
    </row>
    <row r="1589" spans="1:3" ht="15.75">
      <c r="A1589" s="6"/>
      <c r="B1589" s="7"/>
      <c r="C1589" s="6"/>
    </row>
    <row r="1590" spans="1:3" ht="15.75">
      <c r="A1590" s="6"/>
      <c r="B1590" s="7"/>
      <c r="C1590" s="6"/>
    </row>
    <row r="1591" spans="1:3" ht="15.75">
      <c r="A1591" s="6"/>
      <c r="B1591" s="7"/>
      <c r="C1591" s="6"/>
    </row>
    <row r="1592" spans="1:3" ht="15.75">
      <c r="A1592" s="6"/>
      <c r="B1592" s="7"/>
      <c r="C1592" s="6"/>
    </row>
    <row r="1593" spans="1:3" ht="15.75">
      <c r="A1593" s="6"/>
      <c r="B1593" s="7"/>
      <c r="C1593" s="6"/>
    </row>
    <row r="1594" spans="1:3" ht="15.75">
      <c r="A1594" s="6"/>
      <c r="B1594" s="7"/>
      <c r="C1594" s="6"/>
    </row>
    <row r="1595" spans="1:3" ht="15.75">
      <c r="A1595" s="6"/>
      <c r="B1595" s="7"/>
      <c r="C1595" s="6"/>
    </row>
    <row r="1596" spans="1:3" ht="15.75">
      <c r="A1596" s="6"/>
      <c r="B1596" s="7"/>
      <c r="C1596" s="6"/>
    </row>
    <row r="1597" spans="1:3" ht="15.75">
      <c r="A1597" s="6"/>
      <c r="B1597" s="7"/>
      <c r="C1597" s="6"/>
    </row>
    <row r="1598" spans="1:3" ht="15.75">
      <c r="A1598" s="6"/>
      <c r="B1598" s="7"/>
      <c r="C1598" s="6"/>
    </row>
    <row r="1599" spans="1:3" ht="15.75">
      <c r="A1599" s="6"/>
      <c r="B1599" s="7"/>
      <c r="C1599" s="6"/>
    </row>
    <row r="1600" spans="1:3" ht="15.75">
      <c r="A1600" s="6"/>
      <c r="B1600" s="7"/>
      <c r="C1600" s="6"/>
    </row>
    <row r="1601" spans="1:3" ht="15.75">
      <c r="A1601" s="6"/>
      <c r="B1601" s="7"/>
      <c r="C1601" s="6"/>
    </row>
    <row r="1602" spans="1:3" ht="15.75">
      <c r="A1602" s="6"/>
      <c r="B1602" s="7"/>
      <c r="C1602" s="6"/>
    </row>
    <row r="1603" spans="1:3" ht="15.75">
      <c r="A1603" s="6"/>
      <c r="B1603" s="7"/>
      <c r="C1603" s="6"/>
    </row>
    <row r="1604" spans="1:3" ht="15.75">
      <c r="A1604" s="6"/>
      <c r="B1604" s="7"/>
      <c r="C1604" s="6"/>
    </row>
    <row r="1605" spans="1:3" ht="15.75">
      <c r="A1605" s="6"/>
      <c r="B1605" s="7"/>
      <c r="C1605" s="6"/>
    </row>
    <row r="1606" spans="1:3" ht="15.75">
      <c r="A1606" s="6"/>
      <c r="B1606" s="7"/>
      <c r="C1606" s="6"/>
    </row>
    <row r="1607" spans="1:3" ht="15.75">
      <c r="A1607" s="6"/>
      <c r="B1607" s="7"/>
      <c r="C1607" s="6"/>
    </row>
    <row r="1608" spans="1:3" ht="15.75">
      <c r="A1608" s="6"/>
      <c r="B1608" s="7"/>
      <c r="C1608" s="6"/>
    </row>
    <row r="1609" spans="1:3" ht="15.75">
      <c r="A1609" s="6"/>
      <c r="B1609" s="7"/>
      <c r="C1609" s="6"/>
    </row>
    <row r="1610" spans="1:3" ht="15.75">
      <c r="A1610" s="6"/>
      <c r="B1610" s="7"/>
      <c r="C1610" s="6"/>
    </row>
    <row r="1611" spans="1:3" ht="15.75">
      <c r="A1611" s="6"/>
      <c r="B1611" s="7"/>
      <c r="C1611" s="6"/>
    </row>
    <row r="1612" spans="1:3" ht="15.75">
      <c r="A1612" s="6"/>
      <c r="B1612" s="7"/>
      <c r="C1612" s="6"/>
    </row>
    <row r="1613" spans="1:3" ht="15.75">
      <c r="A1613" s="6"/>
      <c r="B1613" s="7"/>
      <c r="C1613" s="6"/>
    </row>
    <row r="1614" spans="1:3" ht="15.75">
      <c r="A1614" s="6"/>
      <c r="B1614" s="7"/>
      <c r="C1614" s="6"/>
    </row>
    <row r="1615" spans="1:3" ht="15.75">
      <c r="A1615" s="6"/>
      <c r="B1615" s="7"/>
      <c r="C1615" s="6"/>
    </row>
    <row r="1616" spans="1:3" ht="15.75">
      <c r="A1616" s="6"/>
      <c r="B1616" s="7"/>
      <c r="C1616" s="6"/>
    </row>
    <row r="1617" spans="1:3" ht="15.75">
      <c r="A1617" s="6"/>
      <c r="B1617" s="7"/>
      <c r="C1617" s="6"/>
    </row>
    <row r="1618" spans="1:3" ht="15.75">
      <c r="A1618" s="6"/>
      <c r="B1618" s="7"/>
      <c r="C1618" s="6"/>
    </row>
    <row r="1619" spans="1:3" ht="15.75">
      <c r="A1619" s="6"/>
      <c r="B1619" s="7"/>
      <c r="C1619" s="6"/>
    </row>
    <row r="1620" spans="1:3" ht="15.75">
      <c r="A1620" s="6"/>
      <c r="B1620" s="7"/>
      <c r="C1620" s="6"/>
    </row>
    <row r="1621" spans="1:3" ht="15.75">
      <c r="A1621" s="6"/>
      <c r="B1621" s="7"/>
      <c r="C1621" s="6"/>
    </row>
    <row r="1622" spans="1:3" ht="15.75">
      <c r="A1622" s="6"/>
      <c r="B1622" s="7"/>
      <c r="C1622" s="6"/>
    </row>
    <row r="1623" spans="1:3" ht="15.75">
      <c r="A1623" s="6"/>
      <c r="B1623" s="7"/>
      <c r="C1623" s="6"/>
    </row>
    <row r="1624" spans="1:3" ht="15.75">
      <c r="A1624" s="6"/>
      <c r="B1624" s="7"/>
      <c r="C1624" s="6"/>
    </row>
    <row r="1625" spans="1:3" ht="15.75">
      <c r="A1625" s="6"/>
      <c r="B1625" s="7"/>
      <c r="C1625" s="6"/>
    </row>
    <row r="1626" spans="1:3" ht="15.75">
      <c r="A1626" s="6"/>
      <c r="B1626" s="7"/>
      <c r="C1626" s="6"/>
    </row>
    <row r="1627" spans="1:3" ht="15.75">
      <c r="A1627" s="6"/>
      <c r="B1627" s="7"/>
      <c r="C1627" s="6"/>
    </row>
    <row r="1628" spans="1:3" ht="15.75">
      <c r="A1628" s="6"/>
      <c r="B1628" s="7"/>
      <c r="C1628" s="6"/>
    </row>
    <row r="1629" spans="1:3" ht="15.75">
      <c r="A1629" s="6"/>
      <c r="B1629" s="7"/>
      <c r="C1629" s="6"/>
    </row>
    <row r="1630" spans="1:3" ht="15.75">
      <c r="A1630" s="6"/>
      <c r="B1630" s="7"/>
      <c r="C1630" s="6"/>
    </row>
    <row r="1631" spans="1:3" ht="15.75">
      <c r="A1631" s="6"/>
      <c r="B1631" s="7"/>
      <c r="C1631" s="6"/>
    </row>
    <row r="1632" spans="1:3" ht="15.75">
      <c r="A1632" s="6"/>
      <c r="B1632" s="7"/>
      <c r="C1632" s="6"/>
    </row>
    <row r="1633" spans="1:3" ht="15.75">
      <c r="A1633" s="6"/>
      <c r="B1633" s="7"/>
      <c r="C1633" s="6"/>
    </row>
    <row r="1634" spans="1:3" ht="15.75">
      <c r="A1634" s="6"/>
      <c r="B1634" s="7"/>
      <c r="C1634" s="6"/>
    </row>
    <row r="1635" spans="1:3" ht="15.75">
      <c r="A1635" s="6"/>
      <c r="B1635" s="7"/>
      <c r="C1635" s="6"/>
    </row>
    <row r="1636" spans="1:3" ht="15.75">
      <c r="A1636" s="6"/>
      <c r="B1636" s="7"/>
      <c r="C1636" s="6"/>
    </row>
    <row r="1637" spans="1:3" ht="15.75">
      <c r="A1637" s="6"/>
      <c r="B1637" s="7"/>
      <c r="C1637" s="6"/>
    </row>
    <row r="1638" spans="1:3" ht="15.75">
      <c r="A1638" s="6"/>
      <c r="B1638" s="7"/>
      <c r="C1638" s="6"/>
    </row>
    <row r="1639" spans="1:3" ht="15.75">
      <c r="A1639" s="6"/>
      <c r="B1639" s="7"/>
      <c r="C1639" s="6"/>
    </row>
    <row r="1640" spans="1:3" ht="15.75">
      <c r="A1640" s="6"/>
      <c r="B1640" s="7"/>
      <c r="C1640" s="6"/>
    </row>
    <row r="1641" spans="1:3" ht="15.75">
      <c r="A1641" s="6"/>
      <c r="B1641" s="7"/>
      <c r="C1641" s="6"/>
    </row>
    <row r="1642" spans="1:3" ht="15.75">
      <c r="A1642" s="6"/>
      <c r="B1642" s="7"/>
      <c r="C1642" s="6"/>
    </row>
    <row r="1643" spans="1:3" ht="15.75">
      <c r="A1643" s="6"/>
      <c r="B1643" s="7"/>
      <c r="C1643" s="6"/>
    </row>
    <row r="1644" spans="1:3" ht="15.75">
      <c r="A1644" s="6"/>
      <c r="B1644" s="7"/>
      <c r="C1644" s="6"/>
    </row>
    <row r="1645" spans="1:3" ht="15.75">
      <c r="A1645" s="6"/>
      <c r="B1645" s="7"/>
      <c r="C1645" s="6"/>
    </row>
    <row r="1646" spans="1:3" ht="15.75">
      <c r="A1646" s="6"/>
      <c r="B1646" s="7"/>
      <c r="C1646" s="6"/>
    </row>
    <row r="1647" spans="1:3" ht="15.75">
      <c r="A1647" s="6"/>
      <c r="B1647" s="7"/>
      <c r="C1647" s="6"/>
    </row>
    <row r="1648" spans="1:3" ht="15.75">
      <c r="A1648" s="6"/>
      <c r="B1648" s="7"/>
      <c r="C1648" s="6"/>
    </row>
    <row r="1649" spans="1:3" ht="15.75">
      <c r="A1649" s="6"/>
      <c r="B1649" s="7"/>
      <c r="C1649" s="6"/>
    </row>
    <row r="1650" spans="1:3" ht="15.75">
      <c r="A1650" s="6"/>
      <c r="B1650" s="7"/>
      <c r="C1650" s="6"/>
    </row>
    <row r="1651" spans="1:3" ht="15.75">
      <c r="A1651" s="6"/>
      <c r="B1651" s="7"/>
      <c r="C1651" s="6"/>
    </row>
    <row r="1652" spans="1:3" ht="15.75">
      <c r="A1652" s="6"/>
      <c r="B1652" s="7"/>
      <c r="C1652" s="6"/>
    </row>
    <row r="1653" spans="1:3" ht="15.75">
      <c r="A1653" s="6"/>
      <c r="B1653" s="7"/>
      <c r="C1653" s="6"/>
    </row>
  </sheetData>
  <sheetProtection/>
  <mergeCells count="36">
    <mergeCell ref="F1:G1"/>
    <mergeCell ref="A326:G326"/>
    <mergeCell ref="A2:G2"/>
    <mergeCell ref="A5:G5"/>
    <mergeCell ref="B570:B571"/>
    <mergeCell ref="E3:G3"/>
    <mergeCell ref="F570:F571"/>
    <mergeCell ref="D570:D571"/>
    <mergeCell ref="C570:C571"/>
    <mergeCell ref="L16:O16"/>
    <mergeCell ref="A23:G23"/>
    <mergeCell ref="A3:A4"/>
    <mergeCell ref="L18:O18"/>
    <mergeCell ref="L15:O15"/>
    <mergeCell ref="A687:G687"/>
    <mergeCell ref="A570:A571"/>
    <mergeCell ref="A124:G125"/>
    <mergeCell ref="A339:G339"/>
    <mergeCell ref="C790:G790"/>
    <mergeCell ref="L571:O571"/>
    <mergeCell ref="C782:G782"/>
    <mergeCell ref="C788:G788"/>
    <mergeCell ref="L17:O17"/>
    <mergeCell ref="G570:G571"/>
    <mergeCell ref="A780:G780"/>
    <mergeCell ref="C784:G784"/>
    <mergeCell ref="C794:G794"/>
    <mergeCell ref="A333:G334"/>
    <mergeCell ref="A336:G336"/>
    <mergeCell ref="A338:G338"/>
    <mergeCell ref="A543:G543"/>
    <mergeCell ref="C792:G792"/>
    <mergeCell ref="A562:G562"/>
    <mergeCell ref="C786:G786"/>
    <mergeCell ref="A755:G755"/>
    <mergeCell ref="E570:E571"/>
  </mergeCells>
  <printOptions/>
  <pageMargins left="0.35433070866141736" right="0.15748031496062992" top="0.7086614173228347" bottom="0.5118110236220472" header="0.4330708661417323" footer="0.1968503937007874"/>
  <pageSetup horizontalDpi="600" verticalDpi="60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K32"/>
  <sheetViews>
    <sheetView zoomScalePageLayoutView="0" workbookViewId="0" topLeftCell="A1">
      <selection activeCell="G9" sqref="G9:G21"/>
    </sheetView>
  </sheetViews>
  <sheetFormatPr defaultColWidth="8.796875" defaultRowHeight="15"/>
  <cols>
    <col min="2" max="2" width="20.5" style="0" customWidth="1"/>
  </cols>
  <sheetData>
    <row r="14" spans="3:11" ht="15.75">
      <c r="C14" s="152"/>
      <c r="D14" s="191"/>
      <c r="E14" s="191"/>
      <c r="F14" s="191"/>
      <c r="G14" s="191"/>
      <c r="H14" s="191"/>
      <c r="I14" s="191"/>
      <c r="J14" s="191"/>
      <c r="K14" s="191"/>
    </row>
    <row r="15" spans="3:11" ht="15.75">
      <c r="C15" s="152"/>
      <c r="D15" s="191"/>
      <c r="E15" s="191"/>
      <c r="F15" s="191"/>
      <c r="G15" s="191"/>
      <c r="H15" s="152"/>
      <c r="I15" s="191"/>
      <c r="J15" s="191"/>
      <c r="K15" s="191"/>
    </row>
    <row r="16" spans="3:11" ht="15.75">
      <c r="C16" s="152"/>
      <c r="D16" s="191"/>
      <c r="E16" s="191"/>
      <c r="F16" s="191"/>
      <c r="G16" s="191"/>
      <c r="H16" s="152"/>
      <c r="I16" s="191"/>
      <c r="J16" s="191"/>
      <c r="K16" s="191"/>
    </row>
    <row r="17" spans="3:11" ht="15.75">
      <c r="C17" s="152"/>
      <c r="D17" s="191"/>
      <c r="E17" s="191"/>
      <c r="F17" s="191"/>
      <c r="G17" s="191"/>
      <c r="H17" s="152"/>
      <c r="I17" s="191"/>
      <c r="J17" s="191"/>
      <c r="K17" s="191"/>
    </row>
    <row r="18" spans="3:11" ht="15.75">
      <c r="C18" s="152"/>
      <c r="D18" s="191"/>
      <c r="E18" s="191"/>
      <c r="F18" s="191"/>
      <c r="G18" s="191"/>
      <c r="H18" s="152"/>
      <c r="I18" s="191"/>
      <c r="J18" s="191"/>
      <c r="K18" s="152"/>
    </row>
    <row r="19" spans="3:11" ht="15.75">
      <c r="C19" s="152"/>
      <c r="D19" s="191"/>
      <c r="E19" s="191"/>
      <c r="F19" s="191"/>
      <c r="G19" s="191"/>
      <c r="H19" s="152"/>
      <c r="I19" s="191"/>
      <c r="J19" s="191"/>
      <c r="K19" s="152"/>
    </row>
    <row r="20" spans="3:11" ht="15.75">
      <c r="C20" s="152"/>
      <c r="D20" s="191"/>
      <c r="E20" s="191"/>
      <c r="F20" s="191"/>
      <c r="G20" s="191"/>
      <c r="H20" s="152"/>
      <c r="I20" s="191"/>
      <c r="J20" s="191"/>
      <c r="K20" s="152"/>
    </row>
    <row r="21" spans="3:11" ht="15.75">
      <c r="C21" s="192"/>
      <c r="D21" s="191"/>
      <c r="E21" s="191"/>
      <c r="F21" s="191"/>
      <c r="G21" s="191"/>
      <c r="H21" s="152"/>
      <c r="I21" s="191"/>
      <c r="J21" s="191"/>
      <c r="K21" s="193"/>
    </row>
    <row r="22" spans="3:11" ht="15.75">
      <c r="C22" s="191"/>
      <c r="D22" s="191"/>
      <c r="E22" s="191"/>
      <c r="F22" s="191"/>
      <c r="G22" s="191"/>
      <c r="H22" s="192"/>
      <c r="I22" s="191"/>
      <c r="J22" s="191"/>
      <c r="K22" s="193"/>
    </row>
    <row r="23" spans="3:11" ht="15.75">
      <c r="C23" s="191"/>
      <c r="D23" s="191"/>
      <c r="E23" s="191"/>
      <c r="F23" s="191"/>
      <c r="G23" s="191"/>
      <c r="H23" s="191"/>
      <c r="I23" s="191"/>
      <c r="J23" s="191"/>
      <c r="K23" s="152"/>
    </row>
    <row r="24" spans="3:11" ht="15.75">
      <c r="C24" s="191"/>
      <c r="D24" s="191"/>
      <c r="E24" s="191"/>
      <c r="F24" s="191"/>
      <c r="G24" s="191"/>
      <c r="H24" s="191"/>
      <c r="I24" s="191"/>
      <c r="J24" s="191"/>
      <c r="K24" s="193"/>
    </row>
    <row r="25" spans="3:11" ht="15.75">
      <c r="C25" s="191"/>
      <c r="D25" s="191"/>
      <c r="E25" s="152"/>
      <c r="F25" s="191"/>
      <c r="G25" s="152"/>
      <c r="H25" s="191"/>
      <c r="I25" s="191"/>
      <c r="J25" s="191"/>
      <c r="K25" s="152"/>
    </row>
    <row r="26" spans="3:11" ht="15.75">
      <c r="C26" s="191"/>
      <c r="D26" s="191"/>
      <c r="E26" s="152"/>
      <c r="F26" s="191"/>
      <c r="G26" s="152"/>
      <c r="H26" s="191"/>
      <c r="I26" s="191"/>
      <c r="J26" s="191"/>
      <c r="K26" s="152"/>
    </row>
    <row r="27" spans="3:11" ht="15.75">
      <c r="C27" s="191"/>
      <c r="D27" s="191"/>
      <c r="E27" s="152"/>
      <c r="F27" s="191"/>
      <c r="G27" s="152"/>
      <c r="H27" s="191"/>
      <c r="I27" s="191"/>
      <c r="J27" s="191"/>
      <c r="K27" s="193"/>
    </row>
    <row r="28" spans="3:11" ht="15.75">
      <c r="C28" s="191"/>
      <c r="D28" s="191"/>
      <c r="E28" s="152"/>
      <c r="F28" s="191"/>
      <c r="G28" s="152"/>
      <c r="H28" s="191"/>
      <c r="I28" s="191"/>
      <c r="J28" s="191"/>
      <c r="K28" s="193"/>
    </row>
    <row r="29" spans="3:11" ht="15.75">
      <c r="C29" s="191"/>
      <c r="D29" s="191"/>
      <c r="E29" s="152"/>
      <c r="F29" s="191"/>
      <c r="G29" s="193"/>
      <c r="H29" s="191"/>
      <c r="I29" s="191"/>
      <c r="J29" s="191"/>
      <c r="K29" s="193"/>
    </row>
    <row r="30" spans="3:11" ht="15.75">
      <c r="C30" s="191"/>
      <c r="D30" s="191"/>
      <c r="E30" s="152"/>
      <c r="F30" s="191"/>
      <c r="G30" s="193"/>
      <c r="H30" s="191"/>
      <c r="I30" s="191"/>
      <c r="J30" s="191"/>
      <c r="K30" s="152"/>
    </row>
    <row r="31" spans="3:11" ht="15.75">
      <c r="C31" s="191"/>
      <c r="D31" s="191"/>
      <c r="E31" s="152"/>
      <c r="F31" s="191"/>
      <c r="G31" s="152"/>
      <c r="H31" s="191"/>
      <c r="I31" s="191"/>
      <c r="J31" s="191"/>
      <c r="K31" s="192"/>
    </row>
    <row r="32" spans="3:11" ht="15.75">
      <c r="C32" s="191"/>
      <c r="D32" s="191"/>
      <c r="E32" s="192"/>
      <c r="F32" s="191"/>
      <c r="G32" s="192"/>
      <c r="H32" s="191"/>
      <c r="I32" s="191"/>
      <c r="J32" s="191"/>
      <c r="K32" s="1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Igor Vladimiroviсh Byvshev</cp:lastModifiedBy>
  <cp:lastPrinted>2021-08-26T12:13:37Z</cp:lastPrinted>
  <dcterms:created xsi:type="dcterms:W3CDTF">1998-09-04T04:32:29Z</dcterms:created>
  <dcterms:modified xsi:type="dcterms:W3CDTF">2021-09-06T09:25:08Z</dcterms:modified>
  <cp:category/>
  <cp:version/>
  <cp:contentType/>
  <cp:contentStatus/>
</cp:coreProperties>
</file>