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2"/>
  </bookViews>
  <sheets>
    <sheet name="прил 3" sheetId="1" r:id="rId1"/>
    <sheet name="прил4" sheetId="2" r:id="rId2"/>
    <sheet name="прил 5" sheetId="3" r:id="rId3"/>
  </sheets>
  <definedNames>
    <definedName name="_xlnm.Print_Titles" localSheetId="0">'прил 3'!$5:$5</definedName>
    <definedName name="_xlnm.Print_Titles" localSheetId="1">'прил4'!$5:$5</definedName>
    <definedName name="_xlnm.Print_Area" localSheetId="0">'прил 3'!$A$1:$E$46</definedName>
    <definedName name="_xlnm.Print_Area" localSheetId="2">'прил 5'!$A$1:$E$28</definedName>
  </definedNames>
  <calcPr fullCalcOnLoad="1"/>
</workbook>
</file>

<file path=xl/sharedStrings.xml><?xml version="1.0" encoding="utf-8"?>
<sst xmlns="http://schemas.openxmlformats.org/spreadsheetml/2006/main" count="1623" uniqueCount="520">
  <si>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</si>
  <si>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П420100000</t>
  </si>
  <si>
    <t>П420177290</t>
  </si>
  <si>
    <t>Основное мероприятие "Обеспечение деятельности музея"</t>
  </si>
  <si>
    <t>П430177300</t>
  </si>
  <si>
    <t>П430100000</t>
  </si>
  <si>
    <t>П440000000</t>
  </si>
  <si>
    <t>Основное мероприятие "Обеспечение деятельности библиотечной системы"</t>
  </si>
  <si>
    <t>П440177310</t>
  </si>
  <si>
    <t>П440100000</t>
  </si>
  <si>
    <t>П450000000</t>
  </si>
  <si>
    <t>П450177320</t>
  </si>
  <si>
    <t>П450100000</t>
  </si>
  <si>
    <t>Основное мероприятие "Обеспечение парковой деятельности "</t>
  </si>
  <si>
    <t>Основное мероприятие "Обеспечение условий для отдыха горожан "</t>
  </si>
  <si>
    <t>П430000000</t>
  </si>
  <si>
    <t>Основное мероприятие "Профилактика правонарушений и борьба с преступностью"</t>
  </si>
  <si>
    <t>ПК00000000</t>
  </si>
  <si>
    <t>ПК00100000</t>
  </si>
  <si>
    <t>ПК00177150</t>
  </si>
  <si>
    <t>БП0007160</t>
  </si>
  <si>
    <t>БП00071580</t>
  </si>
  <si>
    <t>БП00071590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</si>
  <si>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</si>
  <si>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</si>
  <si>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</si>
  <si>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</si>
  <si>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"Развитие парковой деятельности в городе Ливны"  </t>
  </si>
  <si>
    <t xml:space="preserve">Подпрограмма "Проведение культурно-массовых мероприятий" </t>
  </si>
  <si>
    <t>Расходы, связанные с выплатой процентных платежей по муниципальным долговым обязательствам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</si>
  <si>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</si>
  <si>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</si>
  <si>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</si>
  <si>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</si>
  <si>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</si>
  <si>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</si>
  <si>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</si>
  <si>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</si>
  <si>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</si>
  <si>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</si>
  <si>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</si>
  <si>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</si>
  <si>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</si>
  <si>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</si>
  <si>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</si>
  <si>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</si>
  <si>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</si>
  <si>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</si>
  <si>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</si>
  <si>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</si>
  <si>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</si>
  <si>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</si>
  <si>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</si>
  <si>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</si>
  <si>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</si>
  <si>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</si>
  <si>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</si>
  <si>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</si>
  <si>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</si>
  <si>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</si>
  <si>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</si>
  <si>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</si>
  <si>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</si>
  <si>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</si>
  <si>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</si>
  <si>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</si>
  <si>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</si>
  <si>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</si>
  <si>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</si>
  <si>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</si>
  <si>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</si>
  <si>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</si>
  <si>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</si>
  <si>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</si>
  <si>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</si>
  <si>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</si>
  <si>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</si>
  <si>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</si>
  <si>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</si>
  <si>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</si>
  <si>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</si>
  <si>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</si>
  <si>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</si>
  <si>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</si>
  <si>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</si>
  <si>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</si>
  <si>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</si>
  <si>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</si>
  <si>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</si>
  <si>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</si>
  <si>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00001000000000000000</t>
  </si>
  <si>
    <t>70000001000000000000000</t>
  </si>
  <si>
    <t>Изменение остатков средств на счетах по учету средств бюджета</t>
  </si>
  <si>
    <t>03390</t>
  </si>
  <si>
    <t>00001050000000000000</t>
  </si>
  <si>
    <t>70000001050000000000000</t>
  </si>
  <si>
    <t>Увеличение остатков средств бюджетов</t>
  </si>
  <si>
    <t>03410</t>
  </si>
  <si>
    <t>00001050000000000500</t>
  </si>
  <si>
    <t>71000001050000000000500</t>
  </si>
  <si>
    <t>Увеличение прочих остатков средств бюджетов</t>
  </si>
  <si>
    <t>03590</t>
  </si>
  <si>
    <t>00001050200000000500</t>
  </si>
  <si>
    <t>71000001050200000000500</t>
  </si>
  <si>
    <t>Увеличение прочих остатков денежных средств бюджетов</t>
  </si>
  <si>
    <t>03600</t>
  </si>
  <si>
    <t>00001050201000000510</t>
  </si>
  <si>
    <t>71000001050201000000510</t>
  </si>
  <si>
    <t>Увеличение прочих остатков денежных средств  бюджетов городских округов</t>
  </si>
  <si>
    <t>03640</t>
  </si>
  <si>
    <t>00001050201040000510</t>
  </si>
  <si>
    <t>71000001050201040000510</t>
  </si>
  <si>
    <t>Уменьшение остатков средств бюджетов</t>
  </si>
  <si>
    <t>03840</t>
  </si>
  <si>
    <t>00001050000000000600</t>
  </si>
  <si>
    <t>72000001050000000000600</t>
  </si>
  <si>
    <t>Уменьшение прочих остатков средств бюджетов</t>
  </si>
  <si>
    <t>04020</t>
  </si>
  <si>
    <t>00001050200000000600</t>
  </si>
  <si>
    <t>72000001050200000000600</t>
  </si>
  <si>
    <t>Уменьшение прочих остатков денежных средств бюджетов</t>
  </si>
  <si>
    <t>04030</t>
  </si>
  <si>
    <t>00001050201000000610</t>
  </si>
  <si>
    <t>72000001050201000000610</t>
  </si>
  <si>
    <t>Уменьшение прочих остатков денежных средств бюджетов городских округов</t>
  </si>
  <si>
    <t>04070</t>
  </si>
  <si>
    <t>00001050201040000610</t>
  </si>
  <si>
    <t>72000001050201040000610</t>
  </si>
  <si>
    <t>Номер строки</t>
  </si>
  <si>
    <t>Код источника финансирования по КИВФ, КИВнФ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</si>
  <si>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</si>
  <si>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</si>
  <si>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</si>
  <si>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</si>
  <si>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</si>
  <si>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</si>
  <si>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</si>
  <si>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Модернизация региональных систем общего образования</t>
  </si>
  <si>
    <t>Дорожное хозяйство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</si>
  <si>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</si>
  <si>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</si>
  <si>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</si>
  <si>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</si>
  <si>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</si>
  <si>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</si>
  <si>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</si>
  <si>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</si>
  <si>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</si>
  <si>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</si>
  <si>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</si>
  <si>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</si>
  <si>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</si>
  <si>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</si>
  <si>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Источники внутреннего финансирования дефицита бюджета</t>
  </si>
  <si>
    <t>КУЛЬТУРА, КИНЕМАТОГРАФИЯ</t>
  </si>
  <si>
    <t>Другие вопросы в области культуры, кинематографии</t>
  </si>
  <si>
    <t>756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</si>
  <si>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</si>
  <si>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</si>
  <si>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</si>
  <si>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</si>
  <si>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</si>
  <si>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</si>
  <si>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</si>
  <si>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</si>
  <si>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>Муниципальная программа "Молодежь города Ливны Орловской области на 2014-2018 годы"</t>
  </si>
  <si>
    <t xml:space="preserve">Центральный аппарат в рамках непрограммной части городского бюджета 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</si>
  <si>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 в рамках непрограммной части городского бюджета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</si>
  <si>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</si>
  <si>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</si>
  <si>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</si>
  <si>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2014-2017 годы"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</si>
  <si>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</si>
  <si>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</si>
  <si>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</si>
  <si>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</si>
  <si>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председателям уличных комитетов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</si>
  <si>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</si>
  <si>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</si>
  <si>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</si>
  <si>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</si>
  <si>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 города Ливны в рамках непрограммной части городского бюджета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</si>
  <si>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</si>
  <si>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</si>
  <si>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</si>
  <si>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</si>
  <si>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</si>
  <si>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</si>
  <si>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 xml:space="preserve">Получение кредитов от кредитных организаций бюджетами городских округов в валюте Российской Федерации
</t>
  </si>
  <si>
    <t>00001020000040000710</t>
  </si>
  <si>
    <t xml:space="preserve">Погашение кредитов, предоставленных кредитными организациями в валюте Российской Федерации
</t>
  </si>
  <si>
    <t>00001020000000000800</t>
  </si>
  <si>
    <t>00001020000040000810</t>
  </si>
  <si>
    <t xml:space="preserve">Погашение бюджетами городских округов кредитов от кредитных организаций в валюте Российской Федерации
</t>
  </si>
  <si>
    <t>00001030000000000000</t>
  </si>
  <si>
    <t xml:space="preserve">Бюджетные кредиты от других бюджетов бюджетной системы Российской Федерации
</t>
  </si>
  <si>
    <t xml:space="preserve">Бюджетные кредиты от других бюджетов бюджетной системы Российской Федерации в валюте Российской Федерации
</t>
  </si>
  <si>
    <t>00001030100000000000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</si>
  <si>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</si>
  <si>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00001030100000000700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</si>
  <si>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</si>
  <si>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>00001030100040000710</t>
  </si>
  <si>
    <t>00001030100000000800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</si>
  <si>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</si>
  <si>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</si>
  <si>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>00001030100040000810</t>
  </si>
  <si>
    <t>Взносы на капитальный ремонт общего имущества в многоквартирных домах в рамках непрограммного бюджета</t>
  </si>
  <si>
    <t>Выполнение решений судебных органов в рамках непрограмной части городского бюджета</t>
  </si>
  <si>
    <t>Резервные фонды</t>
  </si>
  <si>
    <t>0111</t>
  </si>
  <si>
    <t>Транспорт</t>
  </si>
  <si>
    <t>0408</t>
  </si>
  <si>
    <t>БП00077020</t>
  </si>
  <si>
    <t>БП00077010</t>
  </si>
  <si>
    <t>БП00077080</t>
  </si>
  <si>
    <t>ПЛ00277570</t>
  </si>
  <si>
    <t>Основное мероприятие "Создание условий для профессионального развития и подготовки кадров"</t>
  </si>
  <si>
    <t>Администрация города Ливны</t>
  </si>
  <si>
    <t>Функционирование представительнного органа местного самоуправления</t>
  </si>
  <si>
    <t>Функционирование органов местного самоуправления</t>
  </si>
  <si>
    <t>ПЖ00000000</t>
  </si>
  <si>
    <t xml:space="preserve">Подпрограмма "Содействие занятости молодежи города Ливны на 2014-2018 годы"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</si>
  <si>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</si>
  <si>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ПЖ50000000</t>
  </si>
  <si>
    <t>ПЖ50777560</t>
  </si>
  <si>
    <t>Реализация основного мероприятия</t>
  </si>
  <si>
    <t>ПЛ00200000</t>
  </si>
  <si>
    <t>ПЖ50700000</t>
  </si>
  <si>
    <t>БП00000000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</si>
  <si>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</si>
  <si>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БП00072650</t>
  </si>
  <si>
    <t>БП00077060</t>
  </si>
  <si>
    <t>П200000000</t>
  </si>
  <si>
    <t>П220000000</t>
  </si>
  <si>
    <t>П220100000</t>
  </si>
  <si>
    <t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</si>
  <si>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П220171570</t>
  </si>
  <si>
    <t>П220177210</t>
  </si>
  <si>
    <t>ПЧ00000000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</si>
  <si>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</si>
  <si>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ПЧ00200000</t>
  </si>
  <si>
    <t>ПЧ00277710</t>
  </si>
  <si>
    <t>Ежемесячное денежное вознаграждение за классное руководство в рамках непрограммной части городского бюджета</t>
  </si>
  <si>
    <t>БП00071500</t>
  </si>
  <si>
    <t>П210000000</t>
  </si>
  <si>
    <t>П210100000</t>
  </si>
  <si>
    <t>П210171570</t>
  </si>
  <si>
    <t>П210177220</t>
  </si>
  <si>
    <t>П240000000</t>
  </si>
  <si>
    <t>П250000000</t>
  </si>
  <si>
    <t>П250100000</t>
  </si>
  <si>
    <t xml:space="preserve">Возмещение расходов бюджетов муниципальных образований на обеспечение питанием учащихся муниципальных общеобразовательных учреждений </t>
  </si>
  <si>
    <t xml:space="preserve">Единая дежурно-диспетчерская служба в рамках непрограммной части городского бюджета </t>
  </si>
  <si>
    <t>БП0077120</t>
  </si>
  <si>
    <t>П260177260</t>
  </si>
  <si>
    <t>П260100000</t>
  </si>
  <si>
    <t>П260000000</t>
  </si>
  <si>
    <t>Основное мероприятие "Строительство, реконструкция и капитальный ремонт образовательных учреждений"</t>
  </si>
  <si>
    <t>П270177590</t>
  </si>
  <si>
    <t>П270100000</t>
  </si>
  <si>
    <t>П270000000</t>
  </si>
  <si>
    <t>БП00071510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</si>
  <si>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</si>
  <si>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БП00072460</t>
  </si>
  <si>
    <t>БП00077370</t>
  </si>
  <si>
    <t>БП00077040</t>
  </si>
  <si>
    <t>БП00077100</t>
  </si>
  <si>
    <t>Выполнение решений судебных органов в рамках непрограммной части городского бюджета</t>
  </si>
  <si>
    <t>П700000000</t>
  </si>
  <si>
    <t>П700300000</t>
  </si>
  <si>
    <t>П700377630</t>
  </si>
  <si>
    <t>БП00077170</t>
  </si>
  <si>
    <t>БП00077190</t>
  </si>
  <si>
    <t>Муниципальная  программа "Переселение граждан, проживающих на территории города Ливны, из аварийного жилищного фонда в 2013-2017 годах"</t>
  </si>
  <si>
    <t>ПШ00000000</t>
  </si>
  <si>
    <t>Основное мероприятие "Финансовое и организационное обеспечение переселения граждан из аварийных многоквартирных домов"</t>
  </si>
  <si>
    <t>ПШ00100000</t>
  </si>
  <si>
    <t>ПШ00109502</t>
  </si>
  <si>
    <t>ПШ00109602</t>
  </si>
  <si>
    <t>ПШ001S9602</t>
  </si>
  <si>
    <t>Основное мероприятие "Создание благоприятных условий в зонах культурного отдыха и досуга граждан"</t>
  </si>
  <si>
    <t>Основное мероприятие "Мероприятия по повышению безопасности движения на дорогах города"</t>
  </si>
  <si>
    <t>П800000000</t>
  </si>
  <si>
    <t>П900000000</t>
  </si>
  <si>
    <t>П800300000</t>
  </si>
  <si>
    <t>П900200000</t>
  </si>
  <si>
    <t>П800377640</t>
  </si>
  <si>
    <t>П900277470</t>
  </si>
  <si>
    <t>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</si>
  <si>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Основное мероприятие "Подготовка детско-юношеского резерва и содействие развитию спорта высших достижений в учреждениях дополнительного образования детей в сфере спорта"</t>
  </si>
  <si>
    <t>П500000000</t>
  </si>
  <si>
    <t>П520100000</t>
  </si>
  <si>
    <t>П520000000</t>
  </si>
  <si>
    <t>П520177500</t>
  </si>
  <si>
    <t>П510000000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</si>
  <si>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</si>
  <si>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П510100000</t>
  </si>
  <si>
    <t>П510177480</t>
  </si>
  <si>
    <t>Основное мероприятие "Создание условий по организации и проведению 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</si>
  <si>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>П510277490</t>
  </si>
  <si>
    <t>П510200000</t>
  </si>
  <si>
    <t>БП00077000</t>
  </si>
  <si>
    <t xml:space="preserve">Функционирование высшего должностного лица </t>
  </si>
  <si>
    <t>ПЛ00000000</t>
  </si>
  <si>
    <t>Осуществление полномочий по составлению (изменение) списков кандидатов в присяжные заседатели федеральных судов общей юрисдикции в Российской Федерации в рамках непрограммной части городского бюджета</t>
  </si>
  <si>
    <t>БП00051200</t>
  </si>
  <si>
    <t>Резервный фонд администрации в рамках непрограммной части городского бюджета</t>
  </si>
  <si>
    <t>БП00077030</t>
  </si>
  <si>
    <t>Основное мероприятие "Создание оптимальных условий для обеспечения сохранности документов в помещениях архива "</t>
  </si>
  <si>
    <t>П300000000</t>
  </si>
  <si>
    <t>П300100000</t>
  </si>
  <si>
    <t>П300177460</t>
  </si>
  <si>
    <t>ПП00000000</t>
  </si>
  <si>
    <t>Основное мероприятие "Развитие механизмов финансовой, имущественной, консультационной поддержки СОНО"</t>
  </si>
  <si>
    <t>ПП00200000</t>
  </si>
  <si>
    <t>ПП00277580</t>
  </si>
  <si>
    <t>П600000000</t>
  </si>
  <si>
    <t>Основное мероприятие "Обследование дворовых территорий многоквартирных домов, проездов к дворовым территориям многоквартирных домов, разработка проектно-сметной документации, составление дефектных ведомостей, сметных расчетов, проверка достоверности сметной стоимости"</t>
  </si>
  <si>
    <t>П600100000</t>
  </si>
  <si>
    <t>П600177650</t>
  </si>
  <si>
    <t>Основное мероприятие "Проведение ремонта улично-дорожной сети города"</t>
  </si>
  <si>
    <t>П700200000</t>
  </si>
  <si>
    <t>П700277630</t>
  </si>
  <si>
    <t>Основное мероприятие "Проведение мероприятий по содержанию улично-дорожной сети города"</t>
  </si>
  <si>
    <t>Основное мероприятие "Мероприятия повышения безопасности движения на условиях софинансирования"</t>
  </si>
  <si>
    <t>Ремонт жилых помещений, переданных в муниципальную собственность в рамках непрограммной части городского бюджета</t>
  </si>
  <si>
    <t>БП00077770</t>
  </si>
  <si>
    <t>БП00077200</t>
  </si>
  <si>
    <t>Основное мероприятие "Реконструкция и создание новых объектов озеленения, оформленных с учетом требований ландшафтного дизайна"</t>
  </si>
  <si>
    <t>П800100000</t>
  </si>
  <si>
    <t>П800177640</t>
  </si>
  <si>
    <t>П800400000</t>
  </si>
  <si>
    <t>П800477640</t>
  </si>
  <si>
    <t>БП00077070</t>
  </si>
  <si>
    <t>БП00077750</t>
  </si>
  <si>
    <t xml:space="preserve">Подпрограмма "Нравственное и патриотическое воспитание в городе Ливны на 2014-2018 годы" </t>
  </si>
  <si>
    <t>Подпрограмма "Профилактика алкоголизма, наркомании и табакокурения в городе Ливны на 2014-2018 годы"</t>
  </si>
  <si>
    <t>Подпрограмма "Ливны молодые на 2014-2018 годы"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</si>
  <si>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возможностям их развития и применения потенциала"</t>
  </si>
  <si>
    <t>ПЖ10000000</t>
  </si>
  <si>
    <t>ПЖ10100000</t>
  </si>
  <si>
    <t>ПЖ10177520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</si>
  <si>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</si>
  <si>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ПЖ10500000</t>
  </si>
  <si>
    <t>ПЖ10577520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</si>
  <si>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</si>
  <si>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ПЖ10600000</t>
  </si>
  <si>
    <t>ПЖ10677520</t>
  </si>
  <si>
    <t>Основное мероприятие "Поддержка мероприятий, пролектов и инициатив, реализуемых совместно с молодежными организациями города"</t>
  </si>
  <si>
    <t>ПЖ10700000</t>
  </si>
  <si>
    <t>ПЖ10777520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</si>
  <si>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</si>
  <si>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>ПЖ20000000</t>
  </si>
  <si>
    <t>ПЖ20100000</t>
  </si>
  <si>
    <t>ПЖ20177530</t>
  </si>
  <si>
    <t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</t>
  </si>
  <si>
    <t>ПЖ20300000</t>
  </si>
  <si>
    <t>ПЖ20377530</t>
  </si>
  <si>
    <t>ПЖ20400000</t>
  </si>
  <si>
    <t>ПЖ20477530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</si>
  <si>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</si>
  <si>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</si>
  <si>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ПЖ20500000</t>
  </si>
  <si>
    <t>ПЖ20577530</t>
  </si>
  <si>
    <t>ПЖ30000000</t>
  </si>
  <si>
    <t>ПЖ30200000</t>
  </si>
  <si>
    <t>ПЖ30277540</t>
  </si>
  <si>
    <t>ПЖ30300000</t>
  </si>
  <si>
    <t>ПЖ30377540</t>
  </si>
  <si>
    <t>Основное мероприятие "Организация мероприятий антинаркотической направленности"</t>
  </si>
  <si>
    <t>Основное мероприятие "Организация информационно-просветительской работы с населением по антинаркотической пропаганде"</t>
  </si>
  <si>
    <t>Подпрограмма "Проведение культурно-массовых мероприятий"</t>
  </si>
  <si>
    <t>П460000000</t>
  </si>
  <si>
    <t>Основное мероприятие "Обеспечение условий для отдыха граждан"</t>
  </si>
  <si>
    <t>П460100000</t>
  </si>
  <si>
    <t>П460177330</t>
  </si>
  <si>
    <t>БП00077400</t>
  </si>
  <si>
    <t>БП00077380</t>
  </si>
  <si>
    <t>БП00077390</t>
  </si>
  <si>
    <t>БП00052600</t>
  </si>
  <si>
    <t>БП00072470</t>
  </si>
  <si>
    <t>БП00072480</t>
  </si>
  <si>
    <t>Реализация Закона Орловской области от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</si>
  <si>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БП00072500</t>
  </si>
  <si>
    <t>БП00072490</t>
  </si>
  <si>
    <t>Единовременная выплата на ремонт жилых помещений, закрепленных на прве собственности за детьми-сиротами и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несовешеннолетних членов семьи в рамках непрограммной части городского бюджета</t>
  </si>
  <si>
    <t>БП00071600</t>
  </si>
  <si>
    <t>П400000000</t>
  </si>
  <si>
    <t>П410000000</t>
  </si>
  <si>
    <t>П410100000</t>
  </si>
  <si>
    <t>П410177280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</si>
  <si>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услуг"</t>
  </si>
  <si>
    <t>П400300000</t>
  </si>
  <si>
    <t>П400377270</t>
  </si>
  <si>
    <t>Основное мероприятие "Обеспечение сохранности историко-культурного наследия города Ливны"</t>
  </si>
  <si>
    <t>П400500000</t>
  </si>
  <si>
    <t>П400577270</t>
  </si>
  <si>
    <t>П420000000</t>
  </si>
  <si>
    <t>Основное мероприятие "Установка оборудования для систем общего и индивидуального учета регулирования потребления тепловой энергии, горячей и холодной воды и газа"</t>
  </si>
  <si>
    <t>ПФ00000000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</si>
  <si>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</si>
  <si>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БП00051340</t>
  </si>
  <si>
    <t>Подпрограмма "Обеспечение жильем молодых семей на 2014-2018 годы"</t>
  </si>
  <si>
    <t>ПЖ40000000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</si>
  <si>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</si>
  <si>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>ПЖ40100000</t>
  </si>
  <si>
    <t>ПЖ40177550</t>
  </si>
  <si>
    <t>ПЖ401R0200</t>
  </si>
  <si>
    <t>БП00077800</t>
  </si>
  <si>
    <t>Утверждено бюджеты городских округов</t>
  </si>
  <si>
    <t>Исполнено  бюджеты городских округов</t>
  </si>
  <si>
    <t>Основное мероприятие "Содержание мест захоронения"</t>
  </si>
  <si>
    <t>Основное мероприятие "Отлов безнадзорных собак"</t>
  </si>
  <si>
    <t>Источники финансирования дефицита бюджета города Ливны за 2017 год по кодам классификации источников финансирования дефицитов бюджетов</t>
  </si>
  <si>
    <t>Распределение расходов бюджета города Ливны за 2017 год по разделам и подразделам  классификации расходов бюджета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</si>
  <si>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</si>
  <si>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>ПФ00100000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</si>
  <si>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</si>
  <si>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ПФ00177680</t>
  </si>
  <si>
    <t>Подпрограмма "Развитие сети дошкольных образовательных учреждений в городе Ливны в 2017-2019 г.г."</t>
  </si>
  <si>
    <t xml:space="preserve">Подпрограмма "Развитие системы общего образования  в городе Ливны в 2017-2019 г.г." </t>
  </si>
  <si>
    <t>Основное мероприятие "Реализация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организациях"</t>
  </si>
  <si>
    <t xml:space="preserve">Подпрограмма "Развитие системы отдыха  детей и подростков в каникулярное время в городе Ливны в 2017-2019 г.г." </t>
  </si>
  <si>
    <t>Основное мероприятие "Мероприятия по организации отдыха детей"</t>
  </si>
  <si>
    <t>П240100000</t>
  </si>
  <si>
    <t>П240177240</t>
  </si>
  <si>
    <t xml:space="preserve">Подпрограмма "Совершенствование организации питания в образовательных организациях города Ливны в 2017-2019 г.г." </t>
  </si>
  <si>
    <t>Основное мероприятие "Обеспечение горячим питанием обучающихся муниципальных общеобразовательных учреждений"</t>
  </si>
  <si>
    <t>П2501S2410</t>
  </si>
  <si>
    <t>Муниципальная программа "Доступная среда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</si>
  <si>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</si>
  <si>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П2401S0850</t>
  </si>
  <si>
    <t>Основное мероприятие "Предоставление муниципальных услуг по психолого-медико-социального сопровождению обучающихся (воспитанников)"</t>
  </si>
  <si>
    <t xml:space="preserve">Подпрограмма  "Функционирование и развитие сети образовательных учреждений города Ливны в 2017-2019 гг." 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</si>
  <si>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</si>
  <si>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</si>
  <si>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П700253900</t>
  </si>
  <si>
    <t>П700272310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</si>
  <si>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</si>
  <si>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капитального ремонта, реконструкции мостовых сооружений"</t>
  </si>
  <si>
    <t>Основное мероприятие "Проведение  мероприятий по содержанию улично-дорожной сети города"</t>
  </si>
  <si>
    <t>П700370550</t>
  </si>
  <si>
    <t>Муниципальная программа "Благоустройство города Ливны Орловской области на 2017-2019 годы"</t>
  </si>
  <si>
    <t>П800200000</t>
  </si>
  <si>
    <t>П800277640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</si>
  <si>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</si>
  <si>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Основное мероприятие "Капитальное строительство объекта "Пристройка к зданию  муниципального бюджетного общеобразовательного учреждения Гимназии города Ливны Орловской области"</t>
  </si>
  <si>
    <t>П270200000</t>
  </si>
  <si>
    <t>П270272310</t>
  </si>
  <si>
    <t>П270277590</t>
  </si>
  <si>
    <t>БП00072950</t>
  </si>
  <si>
    <t>0703</t>
  </si>
  <si>
    <t>Муниципальная программа "Профилактика правонарушений в городе Ливны Орловской области на 2017-2019 годы"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</si>
  <si>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</si>
  <si>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 xml:space="preserve">Мероприятия в сфере обеспечения комплексной безопасности среды обитания  в рамках непрограммной части городского бюджета </t>
  </si>
  <si>
    <t xml:space="preserve">Мероприятия по разработке программы комплексного развития транспортной инфраструктуры города в рамках непрограммной части городского бюджета </t>
  </si>
  <si>
    <t>БП00077160</t>
  </si>
  <si>
    <t>БП00077130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</si>
  <si>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Орловской области на 2015-2017 г.г.  "</t>
  </si>
  <si>
    <t>Основное мероприятие "Ремонт дворовых территорий многоквартирных домов, проездов к дворовым территориям многоквартирных домов "</t>
  </si>
  <si>
    <t>П600300000</t>
  </si>
  <si>
    <t>П600370550</t>
  </si>
  <si>
    <t>П600377650</t>
  </si>
  <si>
    <t>П700100000</t>
  </si>
  <si>
    <t>П700170550</t>
  </si>
  <si>
    <t>П700177630</t>
  </si>
  <si>
    <t>П900272320</t>
  </si>
  <si>
    <t>Муниципальная программа "Развитие и поддержка малого и среднего предпринимательства в городе Ливны на 2017-2019 годы"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</si>
  <si>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</si>
  <si>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П100000000</t>
  </si>
  <si>
    <t>П100600000</t>
  </si>
  <si>
    <t>Разработка схемы водоснабжения и водоотведения в рамках непрограммной части городского бюджета</t>
  </si>
  <si>
    <t>БП00077510</t>
  </si>
  <si>
    <t>Муниципальная программа "Формирование современной городской среды на территории города Ливны в 2017 году"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</si>
  <si>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</si>
  <si>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ПМ00000000</t>
  </si>
  <si>
    <t>ПМ00200000</t>
  </si>
  <si>
    <t>ПМ002R5550</t>
  </si>
  <si>
    <t>ПМ002L5550</t>
  </si>
  <si>
    <t>БП00051350</t>
  </si>
  <si>
    <t>Обеспечение жильем отдельных категорий граждан, установленных Федеральным законом от 12 января 1995 года №5-ФЗ "О ветеранах" и Указом Президента РоссийскойФедерации  от 7 мая 2008 года № 714 "Об обеспечении жильем ветеранов Великой Отечественной войны 1941-1945 годов",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</si>
  <si>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</si>
  <si>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</si>
  <si>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"Организация спортивно-массовых и спортивно-оздоровительных мероприятий в городе Ливны Орловской области на 2017-2020 годы" </t>
  </si>
  <si>
    <t>Централизованная бухгалтерия в рамках непрограммной части городского бюджета</t>
  </si>
  <si>
    <t>БП00077140</t>
  </si>
  <si>
    <t>П440172830</t>
  </si>
  <si>
    <t>П430172830</t>
  </si>
  <si>
    <t>П420172830</t>
  </si>
  <si>
    <t>П400700000</t>
  </si>
  <si>
    <t>П400777270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</si>
  <si>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</si>
  <si>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</si>
  <si>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>БП00075650</t>
  </si>
  <si>
    <t>П502000000</t>
  </si>
  <si>
    <t xml:space="preserve">Подпрограмма "Развитие системы воспитания и дополнительного образования детей и подростков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</si>
  <si>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</si>
  <si>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>П230000000</t>
  </si>
  <si>
    <t>П230100000</t>
  </si>
  <si>
    <t>П230172890</t>
  </si>
  <si>
    <t>П230177230</t>
  </si>
  <si>
    <t>Муниципальная программа "Культура и искусство города Ливны Орловской области на 2017-2019 годы"</t>
  </si>
  <si>
    <t xml:space="preserve">Подпрограмма "Развитие дополнительного образования детей в сфере культуры и искусства города Ливны" 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</si>
  <si>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</si>
  <si>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П410172890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</si>
  <si>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</si>
  <si>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П520172890</t>
  </si>
  <si>
    <t>П400077270</t>
  </si>
  <si>
    <t>Программа "Культура и искусство города Ливны Орловской области на 2017-2019 годы"</t>
  </si>
  <si>
    <t>Основное мероприятие "Адресная поддержка народного промысла"</t>
  </si>
  <si>
    <t>П400277270</t>
  </si>
  <si>
    <t>П400200000</t>
  </si>
  <si>
    <t>П400571790</t>
  </si>
  <si>
    <t>Основное мероприятие "Пополнение, обеспечение сохранности библиотечных фондов"</t>
  </si>
  <si>
    <t>Муниципальная программа "Развитие муниципальной службы в городе Ливны Орловской области на 2017-2019 годы"</t>
  </si>
  <si>
    <t>Расходы бюджета города Ливны за 2017 год по ведомственной структуре расходов 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</si>
  <si>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</si>
  <si>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Приложение 3                                                      к решению Ливенского городского Совета народных депутатов                                        от 30 мая 2018 г. № 23/268-ГС</t>
  </si>
  <si>
    <t>Приложение 4 к решению Ливенского городского Совета народных депутатов                                      от 30 мая 2018 г. № 23/268-ГС</t>
  </si>
  <si>
    <t>Приложение 5 к решению Ливенского городского Совета народных депутатов     от 30 мая 2018г.№23/268-ГС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</si>
</sst>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#,##0.0"/>
    <numFmt numFmtId="178" formatCode="0.0"/>
  </numFmts>
  <fonts count="2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24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25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center" wrapText="1"/>
    </xf>
    <xf numFmtId="10" fontId="4" fillId="6" borderId="10" xfId="0" applyNumberFormat="1" applyFont="1" applyFill="1" applyBorder="1" applyAlignment="1">
      <alignment horizontal="right" vertical="top" shrinkToFit="1"/>
    </xf>
    <xf numFmtId="4" fontId="4" fillId="6" borderId="10" xfId="0" applyNumberFormat="1" applyFont="1" applyFill="1" applyBorder="1" applyAlignment="1">
      <alignment horizontal="right" vertical="top" shrinkToFit="1"/>
    </xf>
    <xf numFmtId="10" fontId="3" fillId="22" borderId="13" xfId="0" applyNumberFormat="1" applyFont="1" applyFill="1" applyBorder="1" applyAlignment="1">
      <alignment horizontal="right" vertical="top" shrinkToFit="1"/>
    </xf>
    <xf numFmtId="4" fontId="3" fillId="22" borderId="13" xfId="0" applyNumberFormat="1" applyFont="1" applyFill="1" applyBorder="1" applyAlignment="1">
      <alignment horizontal="right" vertical="top" shrinkToFit="1"/>
    </xf>
    <xf numFmtId="10" fontId="4" fillId="22" borderId="13" xfId="0" applyNumberFormat="1" applyFont="1" applyFill="1" applyBorder="1" applyAlignment="1">
      <alignment horizontal="right" vertical="top" shrinkToFit="1"/>
    </xf>
    <xf numFmtId="4" fontId="4" fillId="22" borderId="13" xfId="0" applyNumberFormat="1" applyFont="1" applyFill="1" applyBorder="1" applyAlignment="1">
      <alignment horizontal="right" vertical="top" shrinkToFit="1"/>
    </xf>
    <xf numFmtId="177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6" borderId="13" xfId="0" applyNumberFormat="1" applyFont="1" applyFill="1" applyBorder="1" applyAlignment="1">
      <alignment horizontal="right" vertical="top" shrinkToFit="1"/>
    </xf>
    <xf numFmtId="4" fontId="3" fillId="6" borderId="13" xfId="0" applyNumberFormat="1" applyFont="1" applyFill="1" applyBorder="1" applyAlignment="1">
      <alignment horizontal="right" vertical="top" shrinkToFit="1"/>
    </xf>
    <xf numFmtId="10" fontId="4" fillId="6" borderId="13" xfId="0" applyNumberFormat="1" applyFont="1" applyFill="1" applyBorder="1" applyAlignment="1">
      <alignment horizontal="right" vertical="top" shrinkToFit="1"/>
    </xf>
    <xf numFmtId="4" fontId="4" fillId="6" borderId="1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Alignment="1">
      <alignment horizontal="right"/>
    </xf>
    <xf numFmtId="2" fontId="0" fillId="0" borderId="14" xfId="0" applyNumberFormat="1" applyBorder="1" applyAlignment="1">
      <alignment/>
    </xf>
    <xf numFmtId="0" fontId="24" fillId="24" borderId="0" xfId="0" applyFont="1" applyFill="1" applyBorder="1" applyAlignment="1">
      <alignment horizontal="right" vertical="center" wrapText="1"/>
    </xf>
    <xf numFmtId="0" fontId="25" fillId="24" borderId="0" xfId="0" applyFont="1" applyFill="1" applyBorder="1" applyAlignment="1">
      <alignment horizontal="right"/>
    </xf>
    <xf numFmtId="2" fontId="3" fillId="0" borderId="0" xfId="0" applyNumberFormat="1" applyFont="1" applyAlignment="1">
      <alignment horizontal="center" wrapText="1"/>
    </xf>
    <xf numFmtId="2" fontId="0" fillId="25" borderId="14" xfId="0" applyNumberFormat="1" applyFill="1" applyBorder="1" applyAlignment="1">
      <alignment/>
    </xf>
    <xf numFmtId="10" fontId="3" fillId="22" borderId="0" xfId="0" applyNumberFormat="1" applyFont="1" applyFill="1" applyBorder="1" applyAlignment="1">
      <alignment horizontal="right" vertical="top" shrinkToFit="1"/>
    </xf>
    <xf numFmtId="4" fontId="3" fillId="22" borderId="0" xfId="0" applyNumberFormat="1" applyFont="1" applyFill="1" applyBorder="1" applyAlignment="1">
      <alignment horizontal="right" vertical="top" shrinkToFit="1"/>
    </xf>
    <xf numFmtId="10" fontId="4" fillId="22" borderId="0" xfId="0" applyNumberFormat="1" applyFont="1" applyFill="1" applyBorder="1" applyAlignment="1">
      <alignment horizontal="right" vertical="top" shrinkToFit="1"/>
    </xf>
    <xf numFmtId="4" fontId="4" fillId="22" borderId="0" xfId="0" applyNumberFormat="1" applyFont="1" applyFill="1" applyBorder="1" applyAlignment="1">
      <alignment horizontal="right" vertical="top" shrinkToFit="1"/>
    </xf>
    <xf numFmtId="0" fontId="4" fillId="24" borderId="0" xfId="0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top" shrinkToFit="1"/>
    </xf>
    <xf numFmtId="49" fontId="3" fillId="25" borderId="0" xfId="0" applyNumberFormat="1" applyFont="1" applyFill="1" applyBorder="1" applyAlignment="1">
      <alignment vertical="justify"/>
    </xf>
    <xf numFmtId="49" fontId="3" fillId="25" borderId="0" xfId="0" applyNumberFormat="1" applyFont="1" applyFill="1" applyBorder="1" applyAlignment="1">
      <alignment/>
    </xf>
    <xf numFmtId="0" fontId="3" fillId="26" borderId="0" xfId="0" applyFont="1" applyFill="1" applyAlignment="1">
      <alignment/>
    </xf>
    <xf numFmtId="0" fontId="4" fillId="26" borderId="0" xfId="0" applyFont="1" applyFill="1" applyAlignment="1">
      <alignment/>
    </xf>
    <xf numFmtId="10" fontId="3" fillId="27" borderId="10" xfId="0" applyNumberFormat="1" applyFont="1" applyFill="1" applyBorder="1" applyAlignment="1">
      <alignment horizontal="right" vertical="top" shrinkToFit="1"/>
    </xf>
    <xf numFmtId="4" fontId="3" fillId="27" borderId="10" xfId="0" applyNumberFormat="1" applyFont="1" applyFill="1" applyBorder="1" applyAlignment="1">
      <alignment horizontal="right" vertical="top" shrinkToFit="1"/>
    </xf>
    <xf numFmtId="10" fontId="4" fillId="27" borderId="10" xfId="0" applyNumberFormat="1" applyFont="1" applyFill="1" applyBorder="1" applyAlignment="1">
      <alignment horizontal="right" vertical="top" shrinkToFit="1"/>
    </xf>
    <xf numFmtId="4" fontId="4" fillId="27" borderId="10" xfId="0" applyNumberFormat="1" applyFont="1" applyFill="1" applyBorder="1" applyAlignment="1">
      <alignment horizontal="right" vertical="top" shrinkToFit="1"/>
    </xf>
    <xf numFmtId="0" fontId="3" fillId="27" borderId="0" xfId="0" applyFont="1" applyFill="1" applyAlignment="1">
      <alignment/>
    </xf>
    <xf numFmtId="0" fontId="4" fillId="27" borderId="0" xfId="0" applyFont="1" applyFill="1" applyAlignment="1">
      <alignment/>
    </xf>
    <xf numFmtId="10" fontId="3" fillId="27" borderId="13" xfId="0" applyNumberFormat="1" applyFont="1" applyFill="1" applyBorder="1" applyAlignment="1">
      <alignment horizontal="right" vertical="top" shrinkToFit="1"/>
    </xf>
    <xf numFmtId="4" fontId="3" fillId="27" borderId="13" xfId="0" applyNumberFormat="1" applyFont="1" applyFill="1" applyBorder="1" applyAlignment="1">
      <alignment horizontal="right" vertical="top" shrinkToFit="1"/>
    </xf>
    <xf numFmtId="10" fontId="4" fillId="27" borderId="13" xfId="0" applyNumberFormat="1" applyFont="1" applyFill="1" applyBorder="1" applyAlignment="1">
      <alignment horizontal="right" vertical="top" shrinkToFit="1"/>
    </xf>
    <xf numFmtId="4" fontId="4" fillId="27" borderId="13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177" fontId="4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177" fontId="3" fillId="0" borderId="10" xfId="0" applyNumberFormat="1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 vertical="top" wrapText="1"/>
    </xf>
    <xf numFmtId="49" fontId="3" fillId="25" borderId="10" xfId="0" applyNumberFormat="1" applyFont="1" applyFill="1" applyBorder="1" applyAlignment="1">
      <alignment horizontal="center" vertical="top" shrinkToFit="1"/>
    </xf>
    <xf numFmtId="177" fontId="3" fillId="25" borderId="10" xfId="0" applyNumberFormat="1" applyFont="1" applyFill="1" applyBorder="1" applyAlignment="1">
      <alignment horizontal="center" vertical="top" shrinkToFit="1"/>
    </xf>
    <xf numFmtId="49" fontId="4" fillId="25" borderId="10" xfId="0" applyNumberFormat="1" applyFont="1" applyFill="1" applyBorder="1" applyAlignment="1">
      <alignment horizontal="center" vertical="top" shrinkToFit="1"/>
    </xf>
    <xf numFmtId="177" fontId="4" fillId="25" borderId="10" xfId="0" applyNumberFormat="1" applyFont="1" applyFill="1" applyBorder="1" applyAlignment="1">
      <alignment horizontal="center" vertical="top" shrinkToFit="1"/>
    </xf>
    <xf numFmtId="0" fontId="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left" vertical="top" wrapText="1"/>
    </xf>
    <xf numFmtId="0" fontId="24" fillId="25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left" vertical="top" wrapText="1"/>
    </xf>
    <xf numFmtId="0" fontId="3" fillId="25" borderId="10" xfId="0" applyFont="1" applyFill="1" applyBorder="1" applyAlignment="1">
      <alignment horizontal="justify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 wrapText="1"/>
    </xf>
    <xf numFmtId="178" fontId="3" fillId="25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/>
    </xf>
    <xf numFmtId="49" fontId="3" fillId="25" borderId="10" xfId="0" applyNumberFormat="1" applyFont="1" applyFill="1" applyBorder="1" applyAlignment="1">
      <alignment vertical="justify"/>
    </xf>
    <xf numFmtId="49" fontId="3" fillId="25" borderId="10" xfId="0" applyNumberFormat="1" applyFont="1" applyFill="1" applyBorder="1" applyAlignment="1">
      <alignment vertical="justify" wrapText="1"/>
    </xf>
    <xf numFmtId="49" fontId="3" fillId="25" borderId="10" xfId="0" applyNumberFormat="1" applyFont="1" applyFill="1" applyBorder="1" applyAlignment="1">
      <alignment horizontal="left" wrapText="1"/>
    </xf>
    <xf numFmtId="49" fontId="3" fillId="25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177" fontId="3" fillId="25" borderId="10" xfId="0" applyNumberFormat="1" applyFont="1" applyFill="1" applyBorder="1" applyAlignment="1">
      <alignment horizontal="center" vertical="justify"/>
    </xf>
    <xf numFmtId="0" fontId="3" fillId="25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7" fontId="3" fillId="25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177" fontId="3" fillId="25" borderId="10" xfId="0" applyNumberFormat="1" applyFont="1" applyFill="1" applyBorder="1" applyAlignment="1">
      <alignment horizontal="center"/>
    </xf>
    <xf numFmtId="177" fontId="4" fillId="25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Border="1" applyAlignment="1">
      <alignment/>
    </xf>
    <xf numFmtId="178" fontId="3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vertical="justify"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justify" wrapText="1"/>
    </xf>
    <xf numFmtId="0" fontId="3" fillId="24" borderId="0" xfId="0" applyFont="1" applyFill="1" applyBorder="1" applyAlignment="1">
      <alignment horizontal="left" vertical="justify"/>
    </xf>
    <xf numFmtId="0" fontId="26" fillId="25" borderId="0" xfId="0" applyFont="1" applyFill="1" applyAlignment="1">
      <alignment horizontal="left" vertical="distributed" wrapText="1"/>
    </xf>
    <xf numFmtId="0" fontId="24" fillId="24" borderId="0" xfId="0" applyFont="1" applyFill="1" applyAlignment="1">
      <alignment horizontal="center" wrapText="1"/>
    </xf>
    <xf numFmtId="0" fontId="4" fillId="25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 vertical="justify"/>
    </xf>
    <xf numFmtId="2" fontId="3" fillId="25" borderId="0" xfId="0" applyNumberFormat="1" applyFont="1" applyFill="1" applyAlignment="1">
      <alignment horizontal="left" wrapText="1"/>
    </xf>
    <xf numFmtId="49" fontId="24" fillId="0" borderId="0" xfId="0" applyNumberFormat="1" applyFont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justify"/>
    </xf>
    <xf numFmtId="49" fontId="3" fillId="25" borderId="13" xfId="0" applyNumberFormat="1" applyFont="1" applyFill="1" applyBorder="1" applyAlignment="1">
      <alignment horizontal="center"/>
    </xf>
    <xf numFmtId="49" fontId="3" fillId="25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282</xdr:row>
      <xdr:rowOff>0</xdr:rowOff>
    </xdr:from>
    <xdr:to>
      <xdr:col>0</xdr:col>
      <xdr:colOff>171450</xdr:colOff>
      <xdr:row>282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45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0" zoomScaleNormal="110" zoomScalePageLayoutView="0" workbookViewId="0" topLeftCell="A1">
      <selection activeCell="C1" sqref="C1:E1"/>
    </sheetView>
  </sheetViews>
  <sheetFormatPr defaultColWidth="9.00390625" defaultRowHeight="12.75" outlineLevelRow="1"/>
  <cols>
    <col min="1" max="1" width="53.00390625" style="5" customWidth="1"/>
    <col min="2" max="2" width="5.625" style="5" customWidth="1"/>
    <col min="3" max="3" width="10.00390625" style="7" customWidth="1"/>
    <col min="4" max="4" width="9.125" style="7" customWidth="1"/>
    <col min="5" max="5" width="10.00390625" style="7" customWidth="1"/>
    <col min="6" max="9" width="0" style="5" hidden="1" customWidth="1"/>
    <col min="10" max="16384" width="9.125" style="5" customWidth="1"/>
  </cols>
  <sheetData>
    <row r="1" spans="1:9" ht="62.25" customHeight="1">
      <c r="A1" s="25"/>
      <c r="B1" s="25"/>
      <c r="C1" s="115" t="s">
        <v>517</v>
      </c>
      <c r="D1" s="115"/>
      <c r="E1" s="115"/>
      <c r="F1" s="6"/>
      <c r="G1" s="6"/>
      <c r="H1" s="6"/>
      <c r="I1" s="6"/>
    </row>
    <row r="2" spans="1:9" ht="2.25" customHeight="1">
      <c r="A2" s="26"/>
      <c r="B2" s="26"/>
      <c r="C2" s="26"/>
      <c r="D2" s="26"/>
      <c r="E2" s="26"/>
      <c r="F2" s="26"/>
      <c r="G2" s="26"/>
      <c r="H2" s="22"/>
      <c r="I2" s="27"/>
    </row>
    <row r="3" spans="1:9" ht="33.75" customHeight="1">
      <c r="A3" s="116" t="s">
        <v>414</v>
      </c>
      <c r="B3" s="116"/>
      <c r="C3" s="116"/>
      <c r="D3" s="116"/>
      <c r="E3" s="116"/>
      <c r="F3" s="117"/>
      <c r="G3" s="117"/>
      <c r="H3" s="27"/>
      <c r="I3" s="27"/>
    </row>
    <row r="4" spans="1:9" ht="19.5" customHeight="1">
      <c r="A4" s="28"/>
      <c r="B4" s="28"/>
      <c r="C4" s="28"/>
      <c r="D4" s="28"/>
      <c r="E4" s="44" t="s">
        <v>61</v>
      </c>
      <c r="F4" s="20"/>
      <c r="G4" s="20"/>
      <c r="H4" s="27"/>
      <c r="I4" s="27"/>
    </row>
    <row r="5" spans="1:9" ht="12.75">
      <c r="A5" s="23" t="s">
        <v>30</v>
      </c>
      <c r="B5" s="23" t="s">
        <v>132</v>
      </c>
      <c r="C5" s="24" t="s">
        <v>131</v>
      </c>
      <c r="D5" s="24" t="s">
        <v>130</v>
      </c>
      <c r="E5" s="24" t="s">
        <v>62</v>
      </c>
      <c r="F5" s="23" t="s">
        <v>31</v>
      </c>
      <c r="G5" s="23" t="s">
        <v>31</v>
      </c>
      <c r="H5" s="4" t="s">
        <v>31</v>
      </c>
      <c r="I5" s="4" t="s">
        <v>31</v>
      </c>
    </row>
    <row r="6" spans="1:9" s="8" customFormat="1" ht="12.75">
      <c r="A6" s="69" t="s">
        <v>148</v>
      </c>
      <c r="B6" s="70" t="s">
        <v>32</v>
      </c>
      <c r="C6" s="71">
        <f>SUM(C7:C13)</f>
        <v>71658.1</v>
      </c>
      <c r="D6" s="71">
        <f>SUM(D7:D13)</f>
        <v>70573.9</v>
      </c>
      <c r="E6" s="71">
        <f aca="true" t="shared" si="0" ref="E6:E42">D6/C6*100</f>
        <v>98.48698193225887</v>
      </c>
      <c r="F6" s="29">
        <v>0.9996</v>
      </c>
      <c r="G6" s="30">
        <v>0</v>
      </c>
      <c r="H6" s="29">
        <v>0</v>
      </c>
      <c r="I6" s="30">
        <v>0</v>
      </c>
    </row>
    <row r="7" spans="1:15" s="63" customFormat="1" ht="17.25" customHeight="1" outlineLevel="1">
      <c r="A7" s="78" t="s">
        <v>302</v>
      </c>
      <c r="B7" s="73" t="s">
        <v>33</v>
      </c>
      <c r="C7" s="74">
        <f>прил4!E139</f>
        <v>1746</v>
      </c>
      <c r="D7" s="74">
        <f>прил4!F139</f>
        <v>1745.8</v>
      </c>
      <c r="E7" s="74">
        <f t="shared" si="0"/>
        <v>99.9885452462772</v>
      </c>
      <c r="F7" s="59">
        <v>0.9997</v>
      </c>
      <c r="G7" s="60">
        <v>0</v>
      </c>
      <c r="H7" s="61">
        <v>0</v>
      </c>
      <c r="I7" s="62">
        <v>0</v>
      </c>
      <c r="J7" s="113"/>
      <c r="K7" s="113"/>
      <c r="L7" s="113"/>
      <c r="M7" s="113"/>
      <c r="N7" s="113"/>
      <c r="O7" s="113"/>
    </row>
    <row r="8" spans="1:15" s="63" customFormat="1" ht="28.5" customHeight="1" outlineLevel="1">
      <c r="A8" s="78" t="s">
        <v>218</v>
      </c>
      <c r="B8" s="73" t="s">
        <v>34</v>
      </c>
      <c r="C8" s="74">
        <f>прил4!E8</f>
        <v>3489.3</v>
      </c>
      <c r="D8" s="74">
        <f>прил4!F8</f>
        <v>3463.5</v>
      </c>
      <c r="E8" s="74">
        <f t="shared" si="0"/>
        <v>99.26059668128278</v>
      </c>
      <c r="F8" s="59">
        <v>0.9994</v>
      </c>
      <c r="G8" s="60">
        <v>0</v>
      </c>
      <c r="H8" s="61">
        <v>0</v>
      </c>
      <c r="I8" s="62">
        <v>0</v>
      </c>
      <c r="J8" s="113"/>
      <c r="K8" s="113"/>
      <c r="L8" s="113"/>
      <c r="M8" s="113"/>
      <c r="N8" s="113"/>
      <c r="O8" s="113"/>
    </row>
    <row r="9" spans="1:15" s="63" customFormat="1" ht="16.5" customHeight="1" outlineLevel="1">
      <c r="A9" s="78" t="s">
        <v>219</v>
      </c>
      <c r="B9" s="73" t="s">
        <v>35</v>
      </c>
      <c r="C9" s="80">
        <f>прил4!E140</f>
        <v>41671.9</v>
      </c>
      <c r="D9" s="74">
        <f>прил4!F140</f>
        <v>41011</v>
      </c>
      <c r="E9" s="74">
        <f t="shared" si="0"/>
        <v>98.4140391966769</v>
      </c>
      <c r="F9" s="59">
        <v>0.9999</v>
      </c>
      <c r="G9" s="60">
        <v>0</v>
      </c>
      <c r="H9" s="61">
        <v>0</v>
      </c>
      <c r="I9" s="62">
        <v>0</v>
      </c>
      <c r="J9" s="113"/>
      <c r="K9" s="113"/>
      <c r="L9" s="113"/>
      <c r="M9" s="113"/>
      <c r="N9" s="113"/>
      <c r="O9" s="113"/>
    </row>
    <row r="10" spans="1:15" s="63" customFormat="1" ht="12.75" outlineLevel="1">
      <c r="A10" s="72" t="s">
        <v>83</v>
      </c>
      <c r="B10" s="73" t="s">
        <v>36</v>
      </c>
      <c r="C10" s="74">
        <f>прил4!E148</f>
        <v>16</v>
      </c>
      <c r="D10" s="74">
        <f>прил4!F148</f>
        <v>7.5</v>
      </c>
      <c r="E10" s="74">
        <f t="shared" si="0"/>
        <v>46.875</v>
      </c>
      <c r="F10" s="59">
        <v>0</v>
      </c>
      <c r="G10" s="60">
        <v>0</v>
      </c>
      <c r="H10" s="61">
        <v>0</v>
      </c>
      <c r="I10" s="62">
        <v>0</v>
      </c>
      <c r="J10" s="113"/>
      <c r="K10" s="113"/>
      <c r="L10" s="113"/>
      <c r="M10" s="113"/>
      <c r="N10" s="113"/>
      <c r="O10" s="113"/>
    </row>
    <row r="11" spans="1:15" s="63" customFormat="1" ht="27.75" customHeight="1" outlineLevel="1">
      <c r="A11" s="72" t="s">
        <v>73</v>
      </c>
      <c r="B11" s="73" t="s">
        <v>37</v>
      </c>
      <c r="C11" s="74">
        <f>прил4!E17+прил4!E370</f>
        <v>7271.2</v>
      </c>
      <c r="D11" s="74">
        <f>прил4!F17+прил4!F370</f>
        <v>7215.9</v>
      </c>
      <c r="E11" s="74">
        <f t="shared" si="0"/>
        <v>99.23946528771042</v>
      </c>
      <c r="F11" s="59">
        <v>0.9995</v>
      </c>
      <c r="G11" s="60">
        <v>0</v>
      </c>
      <c r="H11" s="61">
        <v>0</v>
      </c>
      <c r="I11" s="62">
        <v>0</v>
      </c>
      <c r="J11" s="113"/>
      <c r="K11" s="113"/>
      <c r="L11" s="113"/>
      <c r="M11" s="113"/>
      <c r="N11" s="113"/>
      <c r="O11" s="113"/>
    </row>
    <row r="12" spans="1:15" s="63" customFormat="1" ht="12.75" outlineLevel="1">
      <c r="A12" s="72" t="s">
        <v>208</v>
      </c>
      <c r="B12" s="73" t="s">
        <v>209</v>
      </c>
      <c r="C12" s="74">
        <f>прил4!E149</f>
        <v>25</v>
      </c>
      <c r="D12" s="74">
        <f>прил4!F149</f>
        <v>0</v>
      </c>
      <c r="E12" s="74">
        <f t="shared" si="0"/>
        <v>0</v>
      </c>
      <c r="F12" s="59"/>
      <c r="G12" s="60"/>
      <c r="H12" s="61"/>
      <c r="I12" s="62"/>
      <c r="J12" s="113"/>
      <c r="K12" s="113"/>
      <c r="L12" s="113"/>
      <c r="M12" s="113"/>
      <c r="N12" s="113"/>
      <c r="O12" s="113"/>
    </row>
    <row r="13" spans="1:15" s="63" customFormat="1" ht="12.75" outlineLevel="1">
      <c r="A13" s="72" t="s">
        <v>79</v>
      </c>
      <c r="B13" s="73" t="s">
        <v>38</v>
      </c>
      <c r="C13" s="74">
        <f>прил4!E12+прил4!E88+прил4!E152</f>
        <v>17438.699999999997</v>
      </c>
      <c r="D13" s="74">
        <f>прил4!F12+прил4!F88+прил4!F152</f>
        <v>17130.199999999997</v>
      </c>
      <c r="E13" s="74">
        <f t="shared" si="0"/>
        <v>98.23094611410255</v>
      </c>
      <c r="F13" s="59">
        <v>1.0017</v>
      </c>
      <c r="G13" s="60">
        <v>0</v>
      </c>
      <c r="H13" s="61">
        <v>0</v>
      </c>
      <c r="I13" s="62">
        <v>0</v>
      </c>
      <c r="J13" s="113"/>
      <c r="K13" s="113"/>
      <c r="L13" s="113"/>
      <c r="M13" s="113"/>
      <c r="N13" s="113"/>
      <c r="O13" s="113"/>
    </row>
    <row r="14" spans="1:15" s="8" customFormat="1" ht="12.75">
      <c r="A14" s="69" t="s">
        <v>139</v>
      </c>
      <c r="B14" s="70" t="s">
        <v>39</v>
      </c>
      <c r="C14" s="71">
        <f>SUM(C15:C18)</f>
        <v>237698.7</v>
      </c>
      <c r="D14" s="71">
        <f>SUM(D15:D18)</f>
        <v>165517.4</v>
      </c>
      <c r="E14" s="71">
        <f t="shared" si="0"/>
        <v>69.63327944157876</v>
      </c>
      <c r="F14" s="29">
        <v>0.9997</v>
      </c>
      <c r="G14" s="30">
        <v>0</v>
      </c>
      <c r="H14" s="29">
        <v>0</v>
      </c>
      <c r="I14" s="30">
        <v>0</v>
      </c>
      <c r="J14" s="114"/>
      <c r="K14" s="114"/>
      <c r="L14" s="114"/>
      <c r="M14" s="114"/>
      <c r="N14" s="114"/>
      <c r="O14" s="114"/>
    </row>
    <row r="15" spans="1:15" s="64" customFormat="1" ht="12.75">
      <c r="A15" s="72" t="s">
        <v>136</v>
      </c>
      <c r="B15" s="73" t="s">
        <v>134</v>
      </c>
      <c r="C15" s="74">
        <f>прил4!E22</f>
        <v>80</v>
      </c>
      <c r="D15" s="74">
        <f>прил4!F21</f>
        <v>79.4</v>
      </c>
      <c r="E15" s="74">
        <f t="shared" si="0"/>
        <v>99.25</v>
      </c>
      <c r="F15" s="61"/>
      <c r="G15" s="62"/>
      <c r="H15" s="61"/>
      <c r="I15" s="62"/>
      <c r="J15" s="114"/>
      <c r="K15" s="114"/>
      <c r="L15" s="114"/>
      <c r="M15" s="114"/>
      <c r="N15" s="114"/>
      <c r="O15" s="114"/>
    </row>
    <row r="16" spans="1:15" s="64" customFormat="1" ht="12.75">
      <c r="A16" s="72" t="s">
        <v>210</v>
      </c>
      <c r="B16" s="73" t="s">
        <v>211</v>
      </c>
      <c r="C16" s="74">
        <f>прил4!E171</f>
        <v>0.6</v>
      </c>
      <c r="D16" s="74">
        <f>прил4!F171</f>
        <v>0.3</v>
      </c>
      <c r="E16" s="74">
        <f t="shared" si="0"/>
        <v>50</v>
      </c>
      <c r="F16" s="61"/>
      <c r="G16" s="62"/>
      <c r="H16" s="61"/>
      <c r="I16" s="62"/>
      <c r="J16" s="114"/>
      <c r="K16" s="114"/>
      <c r="L16" s="114"/>
      <c r="M16" s="114"/>
      <c r="N16" s="114"/>
      <c r="O16" s="114"/>
    </row>
    <row r="17" spans="1:15" s="64" customFormat="1" ht="12.75">
      <c r="A17" s="78" t="s">
        <v>138</v>
      </c>
      <c r="B17" s="73" t="s">
        <v>135</v>
      </c>
      <c r="C17" s="74">
        <f>прил4!E96+прил4!E174</f>
        <v>237269.80000000002</v>
      </c>
      <c r="D17" s="74">
        <f>прил4!F96+прил4!F174</f>
        <v>165122.9</v>
      </c>
      <c r="E17" s="74">
        <f t="shared" si="0"/>
        <v>69.59288539881602</v>
      </c>
      <c r="F17" s="61"/>
      <c r="G17" s="62"/>
      <c r="H17" s="61"/>
      <c r="I17" s="62"/>
      <c r="J17" s="114"/>
      <c r="K17" s="114"/>
      <c r="L17" s="114"/>
      <c r="M17" s="114"/>
      <c r="N17" s="114"/>
      <c r="O17" s="114"/>
    </row>
    <row r="18" spans="1:15" s="63" customFormat="1" ht="14.25" customHeight="1" outlineLevel="1">
      <c r="A18" s="72" t="s">
        <v>80</v>
      </c>
      <c r="B18" s="73" t="s">
        <v>40</v>
      </c>
      <c r="C18" s="74">
        <f>прил4!E105+прил4!E194</f>
        <v>348.3</v>
      </c>
      <c r="D18" s="74">
        <f>прил4!F105+прил4!F194</f>
        <v>314.8</v>
      </c>
      <c r="E18" s="74">
        <f t="shared" si="0"/>
        <v>90.38185472293999</v>
      </c>
      <c r="F18" s="59">
        <v>0.9982</v>
      </c>
      <c r="G18" s="60">
        <v>0</v>
      </c>
      <c r="H18" s="61">
        <v>0</v>
      </c>
      <c r="I18" s="62">
        <v>0</v>
      </c>
      <c r="J18" s="113"/>
      <c r="K18" s="113"/>
      <c r="L18" s="113"/>
      <c r="M18" s="113"/>
      <c r="N18" s="113"/>
      <c r="O18" s="113"/>
    </row>
    <row r="19" spans="1:9" s="8" customFormat="1" ht="14.25" customHeight="1">
      <c r="A19" s="69" t="s">
        <v>140</v>
      </c>
      <c r="B19" s="70" t="s">
        <v>41</v>
      </c>
      <c r="C19" s="71">
        <f>SUM(C20:C23)</f>
        <v>54130.700000000004</v>
      </c>
      <c r="D19" s="71">
        <f>SUM(D20:D23)</f>
        <v>52347.30000000001</v>
      </c>
      <c r="E19" s="71">
        <f t="shared" si="0"/>
        <v>96.70538160415441</v>
      </c>
      <c r="F19" s="29">
        <v>0.9999</v>
      </c>
      <c r="G19" s="30">
        <v>0</v>
      </c>
      <c r="H19" s="29">
        <v>0</v>
      </c>
      <c r="I19" s="30">
        <v>0</v>
      </c>
    </row>
    <row r="20" spans="1:15" s="63" customFormat="1" ht="12.75" outlineLevel="1">
      <c r="A20" s="72" t="s">
        <v>81</v>
      </c>
      <c r="B20" s="73" t="s">
        <v>42</v>
      </c>
      <c r="C20" s="74">
        <f>прил4!E109+прил4!E201</f>
        <v>11730.5</v>
      </c>
      <c r="D20" s="74">
        <f>прил4!F109+прил4!F201</f>
        <v>11730.400000000001</v>
      </c>
      <c r="E20" s="74">
        <f t="shared" si="0"/>
        <v>99.99914752141854</v>
      </c>
      <c r="F20" s="59">
        <v>1</v>
      </c>
      <c r="G20" s="60">
        <v>0</v>
      </c>
      <c r="H20" s="61">
        <v>0</v>
      </c>
      <c r="I20" s="62">
        <v>0</v>
      </c>
      <c r="J20" s="113"/>
      <c r="K20" s="113"/>
      <c r="L20" s="113"/>
      <c r="M20" s="113"/>
      <c r="N20" s="113"/>
      <c r="O20" s="113"/>
    </row>
    <row r="21" spans="1:15" s="63" customFormat="1" ht="12.75" outlineLevel="1">
      <c r="A21" s="72" t="s">
        <v>141</v>
      </c>
      <c r="B21" s="73" t="s">
        <v>43</v>
      </c>
      <c r="C21" s="74">
        <f>прил4!E204+прил4!E374</f>
        <v>1122.7</v>
      </c>
      <c r="D21" s="74">
        <f>прил4!F204+прил4!F374</f>
        <v>1072.7</v>
      </c>
      <c r="E21" s="74">
        <f t="shared" si="0"/>
        <v>95.54645052106528</v>
      </c>
      <c r="F21" s="59">
        <v>1</v>
      </c>
      <c r="G21" s="60">
        <v>0</v>
      </c>
      <c r="H21" s="61">
        <v>0</v>
      </c>
      <c r="I21" s="62">
        <v>0</v>
      </c>
      <c r="J21" s="113"/>
      <c r="K21" s="113"/>
      <c r="L21" s="113"/>
      <c r="M21" s="113"/>
      <c r="N21" s="113"/>
      <c r="O21" s="113"/>
    </row>
    <row r="22" spans="1:15" s="63" customFormat="1" ht="12.75" outlineLevel="1">
      <c r="A22" s="72" t="s">
        <v>87</v>
      </c>
      <c r="B22" s="73" t="s">
        <v>44</v>
      </c>
      <c r="C22" s="74">
        <f>прил4!E117+прил4!E207</f>
        <v>40967.9</v>
      </c>
      <c r="D22" s="74">
        <f>прил4!F117+прил4!F207</f>
        <v>39240.3</v>
      </c>
      <c r="E22" s="74">
        <f t="shared" si="0"/>
        <v>95.7830398922083</v>
      </c>
      <c r="F22" s="59">
        <v>0.9998</v>
      </c>
      <c r="G22" s="60">
        <v>0</v>
      </c>
      <c r="H22" s="61">
        <v>0</v>
      </c>
      <c r="I22" s="62">
        <v>0</v>
      </c>
      <c r="J22" s="113"/>
      <c r="K22" s="113"/>
      <c r="L22" s="113"/>
      <c r="M22" s="113"/>
      <c r="N22" s="113"/>
      <c r="O22" s="113"/>
    </row>
    <row r="23" spans="1:15" s="63" customFormat="1" ht="12.75" outlineLevel="1">
      <c r="A23" s="72" t="s">
        <v>82</v>
      </c>
      <c r="B23" s="73" t="s">
        <v>45</v>
      </c>
      <c r="C23" s="74">
        <f>прил4!E227</f>
        <v>309.6</v>
      </c>
      <c r="D23" s="80">
        <f>прил4!F227</f>
        <v>303.9</v>
      </c>
      <c r="E23" s="74">
        <f t="shared" si="0"/>
        <v>98.15891472868216</v>
      </c>
      <c r="F23" s="59">
        <v>1</v>
      </c>
      <c r="G23" s="60">
        <v>0</v>
      </c>
      <c r="H23" s="61">
        <v>0</v>
      </c>
      <c r="I23" s="62">
        <v>0</v>
      </c>
      <c r="J23" s="113"/>
      <c r="K23" s="113"/>
      <c r="L23" s="113"/>
      <c r="M23" s="113"/>
      <c r="N23" s="113"/>
      <c r="O23" s="113"/>
    </row>
    <row r="24" spans="1:15" s="8" customFormat="1" ht="12.75">
      <c r="A24" s="69" t="s">
        <v>142</v>
      </c>
      <c r="B24" s="70" t="s">
        <v>46</v>
      </c>
      <c r="C24" s="71">
        <f>SUM(C25:C29)</f>
        <v>593903.5</v>
      </c>
      <c r="D24" s="82">
        <f>SUM(D25:D29)</f>
        <v>593226.1000000001</v>
      </c>
      <c r="E24" s="71">
        <f t="shared" si="0"/>
        <v>99.88594106618332</v>
      </c>
      <c r="F24" s="29">
        <v>0.9997</v>
      </c>
      <c r="G24" s="30">
        <v>0</v>
      </c>
      <c r="H24" s="29">
        <v>0</v>
      </c>
      <c r="I24" s="30">
        <v>0</v>
      </c>
      <c r="J24" s="114"/>
      <c r="K24" s="114"/>
      <c r="L24" s="114" t="s">
        <v>133</v>
      </c>
      <c r="M24" s="114"/>
      <c r="N24" s="114"/>
      <c r="O24" s="114"/>
    </row>
    <row r="25" spans="1:15" s="63" customFormat="1" ht="12.75" outlineLevel="1">
      <c r="A25" s="72" t="s">
        <v>72</v>
      </c>
      <c r="B25" s="73" t="s">
        <v>47</v>
      </c>
      <c r="C25" s="74">
        <f>прил4!E28</f>
        <v>215494.90000000002</v>
      </c>
      <c r="D25" s="74">
        <f>прил4!F28</f>
        <v>215355.8</v>
      </c>
      <c r="E25" s="74">
        <f t="shared" si="0"/>
        <v>99.93545090858296</v>
      </c>
      <c r="F25" s="59">
        <v>0.9997</v>
      </c>
      <c r="G25" s="60">
        <v>0</v>
      </c>
      <c r="H25" s="61">
        <v>0</v>
      </c>
      <c r="I25" s="62">
        <v>0</v>
      </c>
      <c r="J25" s="113"/>
      <c r="K25" s="113"/>
      <c r="L25" s="113"/>
      <c r="M25" s="113"/>
      <c r="N25" s="113"/>
      <c r="O25" s="113"/>
    </row>
    <row r="26" spans="1:15" s="63" customFormat="1" ht="12.75" outlineLevel="1">
      <c r="A26" s="72" t="s">
        <v>74</v>
      </c>
      <c r="B26" s="73" t="s">
        <v>48</v>
      </c>
      <c r="C26" s="74">
        <f>прил4!E40+прил4!E125+прил4!E231</f>
        <v>300571.5</v>
      </c>
      <c r="D26" s="74">
        <f>прил4!F40+прил4!F125+прил4!F231</f>
        <v>300536.5</v>
      </c>
      <c r="E26" s="74">
        <f t="shared" si="0"/>
        <v>99.98835551607522</v>
      </c>
      <c r="F26" s="59">
        <v>0.9998</v>
      </c>
      <c r="G26" s="60">
        <v>0</v>
      </c>
      <c r="H26" s="61">
        <v>0</v>
      </c>
      <c r="I26" s="62">
        <v>0</v>
      </c>
      <c r="J26" s="113"/>
      <c r="K26" s="113"/>
      <c r="L26" s="113"/>
      <c r="M26" s="113"/>
      <c r="N26" s="113"/>
      <c r="O26" s="113"/>
    </row>
    <row r="27" spans="1:15" s="63" customFormat="1" ht="12.75" outlineLevel="1">
      <c r="A27" s="72" t="s">
        <v>492</v>
      </c>
      <c r="B27" s="73" t="s">
        <v>451</v>
      </c>
      <c r="C27" s="74">
        <f>прил4!E279</f>
        <v>53277.6</v>
      </c>
      <c r="D27" s="74">
        <f>прил4!F279</f>
        <v>53169.5</v>
      </c>
      <c r="E27" s="74">
        <f t="shared" si="0"/>
        <v>99.79710046999114</v>
      </c>
      <c r="F27" s="59"/>
      <c r="G27" s="60"/>
      <c r="H27" s="61"/>
      <c r="I27" s="62"/>
      <c r="J27" s="113"/>
      <c r="K27" s="113"/>
      <c r="L27" s="113"/>
      <c r="M27" s="113"/>
      <c r="N27" s="113"/>
      <c r="O27" s="113"/>
    </row>
    <row r="28" spans="1:15" s="63" customFormat="1" ht="16.5" customHeight="1" outlineLevel="1">
      <c r="A28" s="72" t="s">
        <v>75</v>
      </c>
      <c r="B28" s="73" t="s">
        <v>49</v>
      </c>
      <c r="C28" s="74">
        <f>прил4!E60+прил4!E234+прил4!E298</f>
        <v>3142</v>
      </c>
      <c r="D28" s="74">
        <f>прил4!F60+прил4!F234+прил4!F298</f>
        <v>3085.7999999999993</v>
      </c>
      <c r="E28" s="74">
        <f t="shared" si="0"/>
        <v>98.2113303628262</v>
      </c>
      <c r="F28" s="59">
        <v>0.9942</v>
      </c>
      <c r="G28" s="60">
        <v>0</v>
      </c>
      <c r="H28" s="61">
        <v>0</v>
      </c>
      <c r="I28" s="62">
        <v>0</v>
      </c>
      <c r="J28" s="113"/>
      <c r="K28" s="113"/>
      <c r="L28" s="113"/>
      <c r="M28" s="113"/>
      <c r="N28" s="113"/>
      <c r="O28" s="113"/>
    </row>
    <row r="29" spans="1:15" s="63" customFormat="1" ht="12.75" customHeight="1" outlineLevel="1">
      <c r="A29" s="72" t="s">
        <v>76</v>
      </c>
      <c r="B29" s="73" t="s">
        <v>50</v>
      </c>
      <c r="C29" s="74">
        <f>прил4!E66</f>
        <v>21417.5</v>
      </c>
      <c r="D29" s="74">
        <f>прил4!F66</f>
        <v>21078.5</v>
      </c>
      <c r="E29" s="74">
        <f t="shared" si="0"/>
        <v>98.41718221080892</v>
      </c>
      <c r="F29" s="59">
        <v>0.9993</v>
      </c>
      <c r="G29" s="60">
        <v>0</v>
      </c>
      <c r="H29" s="61">
        <v>0</v>
      </c>
      <c r="I29" s="62">
        <v>0</v>
      </c>
      <c r="J29" s="113"/>
      <c r="K29" s="113"/>
      <c r="L29" s="113"/>
      <c r="M29" s="113"/>
      <c r="N29" s="113"/>
      <c r="O29" s="113"/>
    </row>
    <row r="30" spans="1:15" s="8" customFormat="1" ht="12.75">
      <c r="A30" s="69" t="s">
        <v>154</v>
      </c>
      <c r="B30" s="70" t="s">
        <v>51</v>
      </c>
      <c r="C30" s="71">
        <f>SUM(C31:C32)</f>
        <v>36098</v>
      </c>
      <c r="D30" s="71">
        <f>SUM(D31:D32)</f>
        <v>35686.6</v>
      </c>
      <c r="E30" s="71">
        <f t="shared" si="0"/>
        <v>98.86032467172696</v>
      </c>
      <c r="F30" s="29">
        <v>0.9987</v>
      </c>
      <c r="G30" s="30">
        <v>0</v>
      </c>
      <c r="H30" s="29">
        <v>0</v>
      </c>
      <c r="I30" s="30">
        <v>0</v>
      </c>
      <c r="J30" s="114"/>
      <c r="K30" s="114"/>
      <c r="L30" s="114"/>
      <c r="M30" s="114"/>
      <c r="N30" s="114"/>
      <c r="O30" s="114"/>
    </row>
    <row r="31" spans="1:15" s="63" customFormat="1" ht="12.75" outlineLevel="1">
      <c r="A31" s="72" t="s">
        <v>84</v>
      </c>
      <c r="B31" s="73" t="s">
        <v>52</v>
      </c>
      <c r="C31" s="74">
        <f>прил4!E248+прил4!E322</f>
        <v>28506.2</v>
      </c>
      <c r="D31" s="80">
        <f>прил4!F322+прил4!F248</f>
        <v>28157.699999999997</v>
      </c>
      <c r="E31" s="74">
        <f t="shared" si="0"/>
        <v>98.77745893875716</v>
      </c>
      <c r="F31" s="59">
        <v>0.9987</v>
      </c>
      <c r="G31" s="60">
        <v>0</v>
      </c>
      <c r="H31" s="61">
        <v>0</v>
      </c>
      <c r="I31" s="62">
        <v>0</v>
      </c>
      <c r="J31" s="113"/>
      <c r="K31" s="113"/>
      <c r="L31" s="113"/>
      <c r="M31" s="113"/>
      <c r="N31" s="113"/>
      <c r="O31" s="113"/>
    </row>
    <row r="32" spans="1:15" s="63" customFormat="1" ht="12" customHeight="1" outlineLevel="1">
      <c r="A32" s="72" t="s">
        <v>155</v>
      </c>
      <c r="B32" s="73" t="s">
        <v>53</v>
      </c>
      <c r="C32" s="74">
        <f>прил4!E354</f>
        <v>7591.8</v>
      </c>
      <c r="D32" s="74">
        <f>прил4!F354</f>
        <v>7528.9</v>
      </c>
      <c r="E32" s="74">
        <f t="shared" si="0"/>
        <v>99.17147448562923</v>
      </c>
      <c r="F32" s="59">
        <v>0.9982</v>
      </c>
      <c r="G32" s="60">
        <v>0</v>
      </c>
      <c r="H32" s="61">
        <v>0</v>
      </c>
      <c r="I32" s="62">
        <v>0</v>
      </c>
      <c r="J32" s="113"/>
      <c r="K32" s="113"/>
      <c r="L32" s="113"/>
      <c r="M32" s="113"/>
      <c r="N32" s="113"/>
      <c r="O32" s="113"/>
    </row>
    <row r="33" spans="1:15" s="8" customFormat="1" ht="12.75">
      <c r="A33" s="69" t="s">
        <v>143</v>
      </c>
      <c r="B33" s="70" t="s">
        <v>54</v>
      </c>
      <c r="C33" s="71">
        <f>SUM(C34:C37)</f>
        <v>51513.5</v>
      </c>
      <c r="D33" s="71">
        <f>SUM(D34:D37)</f>
        <v>51123.00000000001</v>
      </c>
      <c r="E33" s="71">
        <f t="shared" si="0"/>
        <v>99.24194628592507</v>
      </c>
      <c r="F33" s="29">
        <v>0.8946</v>
      </c>
      <c r="G33" s="30">
        <v>0</v>
      </c>
      <c r="H33" s="29">
        <v>0</v>
      </c>
      <c r="I33" s="30">
        <v>0</v>
      </c>
      <c r="J33" s="114"/>
      <c r="K33" s="114"/>
      <c r="L33" s="114"/>
      <c r="M33" s="114"/>
      <c r="N33" s="114"/>
      <c r="O33" s="114"/>
    </row>
    <row r="34" spans="1:15" s="63" customFormat="1" ht="12.75" outlineLevel="1">
      <c r="A34" s="72" t="s">
        <v>85</v>
      </c>
      <c r="B34" s="73" t="s">
        <v>55</v>
      </c>
      <c r="C34" s="74">
        <f>прил4!E253</f>
        <v>8685.7</v>
      </c>
      <c r="D34" s="74">
        <f>прил4!F253</f>
        <v>8685.7</v>
      </c>
      <c r="E34" s="74">
        <f t="shared" si="0"/>
        <v>100</v>
      </c>
      <c r="F34" s="59">
        <v>0.9999</v>
      </c>
      <c r="G34" s="60">
        <v>0</v>
      </c>
      <c r="H34" s="61">
        <v>0</v>
      </c>
      <c r="I34" s="62">
        <v>0</v>
      </c>
      <c r="J34" s="113"/>
      <c r="K34" s="113"/>
      <c r="L34" s="113"/>
      <c r="M34" s="113"/>
      <c r="N34" s="113"/>
      <c r="O34" s="113"/>
    </row>
    <row r="35" spans="1:15" s="63" customFormat="1" ht="12.75" customHeight="1" outlineLevel="1">
      <c r="A35" s="72" t="s">
        <v>77</v>
      </c>
      <c r="B35" s="73" t="s">
        <v>56</v>
      </c>
      <c r="C35" s="74">
        <f>прил4!E256+прил4!E378</f>
        <v>8348</v>
      </c>
      <c r="D35" s="74">
        <f>прил4!F256+прил4!F378</f>
        <v>8303.000000000002</v>
      </c>
      <c r="E35" s="74">
        <f t="shared" si="0"/>
        <v>99.4609487302348</v>
      </c>
      <c r="F35" s="59">
        <v>0.8042</v>
      </c>
      <c r="G35" s="60">
        <v>0</v>
      </c>
      <c r="H35" s="61">
        <v>0</v>
      </c>
      <c r="I35" s="62">
        <v>0</v>
      </c>
      <c r="J35" s="113"/>
      <c r="K35" s="113"/>
      <c r="L35" s="113"/>
      <c r="M35" s="113"/>
      <c r="N35" s="113"/>
      <c r="O35" s="113"/>
    </row>
    <row r="36" spans="1:15" s="63" customFormat="1" ht="12.75" outlineLevel="1">
      <c r="A36" s="72" t="s">
        <v>78</v>
      </c>
      <c r="B36" s="73" t="s">
        <v>57</v>
      </c>
      <c r="C36" s="74">
        <f>прил4!E81+прил4!E132+прил4!E261</f>
        <v>32148.1</v>
      </c>
      <c r="D36" s="80">
        <f>прил4!F81+прил4!F132+прил4!F261</f>
        <v>31828.4</v>
      </c>
      <c r="E36" s="74">
        <f t="shared" si="0"/>
        <v>99.00553998525575</v>
      </c>
      <c r="F36" s="59">
        <v>0.9689</v>
      </c>
      <c r="G36" s="60">
        <v>0</v>
      </c>
      <c r="H36" s="61">
        <v>0</v>
      </c>
      <c r="I36" s="62">
        <v>0</v>
      </c>
      <c r="J36" s="113"/>
      <c r="K36" s="113"/>
      <c r="L36" s="113"/>
      <c r="M36" s="113"/>
      <c r="N36" s="113"/>
      <c r="O36" s="113"/>
    </row>
    <row r="37" spans="1:15" s="63" customFormat="1" ht="14.25" customHeight="1" outlineLevel="1">
      <c r="A37" s="72" t="s">
        <v>144</v>
      </c>
      <c r="B37" s="73" t="s">
        <v>58</v>
      </c>
      <c r="C37" s="74">
        <f>прил4!E268</f>
        <v>2331.7</v>
      </c>
      <c r="D37" s="74">
        <f>прил4!F268</f>
        <v>2305.9</v>
      </c>
      <c r="E37" s="74">
        <f t="shared" si="0"/>
        <v>98.8935111721062</v>
      </c>
      <c r="F37" s="59">
        <v>1</v>
      </c>
      <c r="G37" s="60">
        <v>0</v>
      </c>
      <c r="H37" s="61">
        <v>0</v>
      </c>
      <c r="I37" s="62">
        <v>0</v>
      </c>
      <c r="J37" s="113"/>
      <c r="K37" s="113"/>
      <c r="L37" s="113"/>
      <c r="M37" s="113"/>
      <c r="N37" s="113"/>
      <c r="O37" s="113"/>
    </row>
    <row r="38" spans="1:15" s="8" customFormat="1" ht="12.75">
      <c r="A38" s="69" t="s">
        <v>145</v>
      </c>
      <c r="B38" s="70" t="s">
        <v>59</v>
      </c>
      <c r="C38" s="71">
        <f>C39</f>
        <v>9270.1</v>
      </c>
      <c r="D38" s="71">
        <f>D39</f>
        <v>8796.5</v>
      </c>
      <c r="E38" s="71">
        <f t="shared" si="0"/>
        <v>94.8911014983657</v>
      </c>
      <c r="F38" s="29">
        <v>0.9995</v>
      </c>
      <c r="G38" s="30">
        <v>0</v>
      </c>
      <c r="H38" s="29">
        <v>0</v>
      </c>
      <c r="I38" s="30">
        <v>0</v>
      </c>
      <c r="J38" s="114"/>
      <c r="K38" s="114"/>
      <c r="L38" s="114"/>
      <c r="M38" s="114"/>
      <c r="N38" s="114"/>
      <c r="O38" s="114"/>
    </row>
    <row r="39" spans="1:15" s="63" customFormat="1" ht="12.75" outlineLevel="1">
      <c r="A39" s="72" t="s">
        <v>146</v>
      </c>
      <c r="B39" s="73" t="s">
        <v>60</v>
      </c>
      <c r="C39" s="74">
        <f>прил4!E359+прил4!E272</f>
        <v>9270.1</v>
      </c>
      <c r="D39" s="74">
        <f>прил4!F359+прил4!F272</f>
        <v>8796.5</v>
      </c>
      <c r="E39" s="74">
        <f t="shared" si="0"/>
        <v>94.8911014983657</v>
      </c>
      <c r="F39" s="59">
        <v>0.9996</v>
      </c>
      <c r="G39" s="60">
        <v>0</v>
      </c>
      <c r="H39" s="61">
        <v>0</v>
      </c>
      <c r="I39" s="62">
        <v>0</v>
      </c>
      <c r="J39" s="113"/>
      <c r="K39" s="113"/>
      <c r="L39" s="113"/>
      <c r="M39" s="113"/>
      <c r="N39" s="113"/>
      <c r="O39" s="113"/>
    </row>
    <row r="40" spans="1:15" ht="25.5" outlineLevel="1">
      <c r="A40" s="75" t="s">
        <v>157</v>
      </c>
      <c r="B40" s="70" t="s">
        <v>159</v>
      </c>
      <c r="C40" s="71">
        <f>C41</f>
        <v>6651</v>
      </c>
      <c r="D40" s="71">
        <f>D41</f>
        <v>6646.1</v>
      </c>
      <c r="E40" s="71">
        <f t="shared" si="0"/>
        <v>99.92632686814014</v>
      </c>
      <c r="F40" s="38"/>
      <c r="G40" s="39"/>
      <c r="H40" s="40"/>
      <c r="I40" s="41"/>
      <c r="J40" s="113"/>
      <c r="K40" s="113"/>
      <c r="L40" s="113"/>
      <c r="M40" s="113"/>
      <c r="N40" s="113"/>
      <c r="O40" s="113"/>
    </row>
    <row r="41" spans="1:15" s="63" customFormat="1" ht="25.5" outlineLevel="1">
      <c r="A41" s="92" t="s">
        <v>158</v>
      </c>
      <c r="B41" s="73" t="s">
        <v>160</v>
      </c>
      <c r="C41" s="74">
        <f>прил4!E388</f>
        <v>6651</v>
      </c>
      <c r="D41" s="74">
        <f>прил4!F388</f>
        <v>6646.1</v>
      </c>
      <c r="E41" s="74">
        <f t="shared" si="0"/>
        <v>99.92632686814014</v>
      </c>
      <c r="F41" s="65"/>
      <c r="G41" s="66"/>
      <c r="H41" s="67"/>
      <c r="I41" s="68"/>
      <c r="J41" s="113"/>
      <c r="K41" s="113"/>
      <c r="L41" s="113"/>
      <c r="M41" s="113"/>
      <c r="N41" s="113"/>
      <c r="O41" s="113"/>
    </row>
    <row r="42" spans="1:15" ht="12.75">
      <c r="A42" s="76" t="s">
        <v>147</v>
      </c>
      <c r="B42" s="77"/>
      <c r="C42" s="71">
        <f>C6+C14+C19+C24+C30+C33+C38+C40</f>
        <v>1060923.6</v>
      </c>
      <c r="D42" s="71">
        <f>D6+D14+D19+D24+D30+D33+D38+D40</f>
        <v>983916.9</v>
      </c>
      <c r="E42" s="71">
        <f t="shared" si="0"/>
        <v>92.74154142673422</v>
      </c>
      <c r="F42" s="31">
        <v>0.9933</v>
      </c>
      <c r="G42" s="32">
        <v>0</v>
      </c>
      <c r="H42" s="33">
        <v>0</v>
      </c>
      <c r="I42" s="34">
        <v>0</v>
      </c>
      <c r="J42" s="113"/>
      <c r="K42" s="113"/>
      <c r="L42" s="113"/>
      <c r="M42" s="113"/>
      <c r="N42" s="113"/>
      <c r="O42" s="113"/>
    </row>
    <row r="43" spans="1:9" ht="45" customHeight="1">
      <c r="A43" s="52"/>
      <c r="B43" s="53"/>
      <c r="C43" s="54"/>
      <c r="D43" s="54"/>
      <c r="E43" s="54"/>
      <c r="F43" s="48"/>
      <c r="G43" s="49"/>
      <c r="H43" s="50"/>
      <c r="I43" s="51"/>
    </row>
    <row r="44" spans="1:9" ht="27" customHeight="1">
      <c r="A44" s="119"/>
      <c r="B44" s="119"/>
      <c r="C44" s="119"/>
      <c r="D44" s="119"/>
      <c r="E44" s="119"/>
      <c r="F44" s="6"/>
      <c r="G44" s="6"/>
      <c r="H44" s="6"/>
      <c r="I44" s="6"/>
    </row>
    <row r="45" spans="1:9" ht="26.25" customHeight="1" hidden="1">
      <c r="A45" s="118"/>
      <c r="B45" s="118"/>
      <c r="C45" s="118"/>
      <c r="D45" s="118"/>
      <c r="E45" s="118"/>
      <c r="F45" s="25"/>
      <c r="G45" s="25"/>
      <c r="H45" s="21"/>
      <c r="I45" s="21"/>
    </row>
    <row r="46" ht="12.75" hidden="1">
      <c r="D46" s="35"/>
    </row>
  </sheetData>
  <sheetProtection/>
  <mergeCells count="4">
    <mergeCell ref="C1:E1"/>
    <mergeCell ref="A3:G3"/>
    <mergeCell ref="A45:E45"/>
    <mergeCell ref="A44:E44"/>
  </mergeCells>
  <printOptions/>
  <pageMargins left="0.984251968503937" right="0.7874015748031497" top="0.7874015748031497" bottom="0.7874015748031497" header="0.3937007874015748" footer="0.3937007874015748"/>
  <pageSetup fitToHeight="2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3"/>
  <sheetViews>
    <sheetView showGridLines="0" view="pageBreakPreview" zoomScaleNormal="120" zoomScaleSheetLayoutView="100" zoomScalePageLayoutView="0" workbookViewId="0" topLeftCell="A1">
      <selection activeCell="D1" sqref="D1:G1"/>
    </sheetView>
  </sheetViews>
  <sheetFormatPr defaultColWidth="9.00390625" defaultRowHeight="12.75" outlineLevelRow="3"/>
  <cols>
    <col min="1" max="1" width="46.875" style="0" customWidth="1"/>
    <col min="2" max="2" width="5.875" style="0" customWidth="1"/>
    <col min="3" max="3" width="6.75390625" style="0" customWidth="1"/>
    <col min="4" max="4" width="9.375" style="0" customWidth="1"/>
    <col min="5" max="5" width="9.875" style="3" customWidth="1"/>
    <col min="6" max="6" width="9.375" style="3" customWidth="1"/>
    <col min="7" max="7" width="8.75390625" style="3" customWidth="1"/>
  </cols>
  <sheetData>
    <row r="1" spans="1:7" ht="48.75" customHeight="1">
      <c r="A1" s="1"/>
      <c r="B1" s="1"/>
      <c r="C1" s="1"/>
      <c r="D1" s="120" t="s">
        <v>518</v>
      </c>
      <c r="E1" s="120"/>
      <c r="F1" s="120"/>
      <c r="G1" s="120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15.75">
      <c r="A3" s="121" t="s">
        <v>515</v>
      </c>
      <c r="B3" s="121"/>
      <c r="C3" s="121"/>
      <c r="D3" s="121"/>
      <c r="E3" s="121"/>
      <c r="F3" s="121"/>
      <c r="G3" s="121"/>
    </row>
    <row r="4" spans="1:7" ht="15.75">
      <c r="A4" s="9"/>
      <c r="B4" s="9"/>
      <c r="C4" s="9"/>
      <c r="D4" s="9"/>
      <c r="E4" s="9"/>
      <c r="F4" s="9"/>
      <c r="G4" s="45" t="s">
        <v>61</v>
      </c>
    </row>
    <row r="5" spans="1:7" s="5" customFormat="1" ht="12.75">
      <c r="A5" s="23" t="s">
        <v>30</v>
      </c>
      <c r="B5" s="23" t="s">
        <v>64</v>
      </c>
      <c r="C5" s="23" t="s">
        <v>132</v>
      </c>
      <c r="D5" s="23" t="s">
        <v>65</v>
      </c>
      <c r="E5" s="24" t="s">
        <v>131</v>
      </c>
      <c r="F5" s="24" t="s">
        <v>130</v>
      </c>
      <c r="G5" s="24" t="s">
        <v>62</v>
      </c>
    </row>
    <row r="6" spans="1:7" s="5" customFormat="1" ht="31.5">
      <c r="A6" s="84" t="s">
        <v>149</v>
      </c>
      <c r="B6" s="81" t="s">
        <v>66</v>
      </c>
      <c r="C6" s="81"/>
      <c r="D6" s="79"/>
      <c r="E6" s="82">
        <f>E7</f>
        <v>3496.6000000000004</v>
      </c>
      <c r="F6" s="82">
        <f>F7</f>
        <v>3470.8</v>
      </c>
      <c r="G6" s="82">
        <f aca="true" t="shared" si="0" ref="G6:G19">F6/E6*100</f>
        <v>99.26214036492593</v>
      </c>
    </row>
    <row r="7" spans="1:7" s="5" customFormat="1" ht="12.75" outlineLevel="1">
      <c r="A7" s="83" t="s">
        <v>148</v>
      </c>
      <c r="B7" s="81" t="s">
        <v>66</v>
      </c>
      <c r="C7" s="81" t="s">
        <v>32</v>
      </c>
      <c r="D7" s="79"/>
      <c r="E7" s="82">
        <f>E8+E12</f>
        <v>3496.6000000000004</v>
      </c>
      <c r="F7" s="82">
        <f>F8+F12</f>
        <v>3470.8</v>
      </c>
      <c r="G7" s="82">
        <f t="shared" si="0"/>
        <v>99.26214036492593</v>
      </c>
    </row>
    <row r="8" spans="1:7" s="7" customFormat="1" ht="25.5" outlineLevel="2">
      <c r="A8" s="83" t="s">
        <v>218</v>
      </c>
      <c r="B8" s="81" t="s">
        <v>66</v>
      </c>
      <c r="C8" s="81" t="s">
        <v>34</v>
      </c>
      <c r="D8" s="81"/>
      <c r="E8" s="82">
        <f>E9</f>
        <v>3489.3</v>
      </c>
      <c r="F8" s="82">
        <f>F9</f>
        <v>3463.5</v>
      </c>
      <c r="G8" s="82">
        <f t="shared" si="0"/>
        <v>99.26059668128278</v>
      </c>
    </row>
    <row r="9" spans="1:7" s="7" customFormat="1" ht="12.75" outlineLevel="2">
      <c r="A9" s="72" t="s">
        <v>161</v>
      </c>
      <c r="B9" s="79" t="s">
        <v>66</v>
      </c>
      <c r="C9" s="79" t="s">
        <v>34</v>
      </c>
      <c r="D9" s="79" t="s">
        <v>228</v>
      </c>
      <c r="E9" s="80">
        <f>E10+E11</f>
        <v>3489.3</v>
      </c>
      <c r="F9" s="80">
        <f>F10+F11</f>
        <v>3463.5</v>
      </c>
      <c r="G9" s="80">
        <f t="shared" si="0"/>
        <v>99.26059668128278</v>
      </c>
    </row>
    <row r="10" spans="1:7" s="7" customFormat="1" ht="25.5" outlineLevel="3">
      <c r="A10" s="78" t="s">
        <v>162</v>
      </c>
      <c r="B10" s="79" t="s">
        <v>66</v>
      </c>
      <c r="C10" s="79" t="s">
        <v>34</v>
      </c>
      <c r="D10" s="79" t="s">
        <v>213</v>
      </c>
      <c r="E10" s="80">
        <v>1799</v>
      </c>
      <c r="F10" s="80">
        <v>1773.3</v>
      </c>
      <c r="G10" s="80">
        <f t="shared" si="0"/>
        <v>98.57142857142857</v>
      </c>
    </row>
    <row r="11" spans="1:7" s="7" customFormat="1" ht="38.25" outlineLevel="3">
      <c r="A11" s="78" t="s">
        <v>163</v>
      </c>
      <c r="B11" s="79" t="s">
        <v>66</v>
      </c>
      <c r="C11" s="79" t="s">
        <v>34</v>
      </c>
      <c r="D11" s="79" t="s">
        <v>212</v>
      </c>
      <c r="E11" s="80">
        <v>1690.3</v>
      </c>
      <c r="F11" s="80">
        <v>1690.2</v>
      </c>
      <c r="G11" s="80">
        <f t="shared" si="0"/>
        <v>99.99408389043366</v>
      </c>
    </row>
    <row r="12" spans="1:7" s="5" customFormat="1" ht="12.75" outlineLevel="3">
      <c r="A12" s="83" t="s">
        <v>79</v>
      </c>
      <c r="B12" s="81" t="s">
        <v>66</v>
      </c>
      <c r="C12" s="81" t="s">
        <v>38</v>
      </c>
      <c r="D12" s="81"/>
      <c r="E12" s="82">
        <f>E13</f>
        <v>7.3</v>
      </c>
      <c r="F12" s="82">
        <f>F13</f>
        <v>7.3</v>
      </c>
      <c r="G12" s="82">
        <f t="shared" si="0"/>
        <v>100</v>
      </c>
    </row>
    <row r="13" spans="1:7" s="5" customFormat="1" ht="12.75" outlineLevel="3">
      <c r="A13" s="72" t="s">
        <v>161</v>
      </c>
      <c r="B13" s="79" t="s">
        <v>66</v>
      </c>
      <c r="C13" s="79" t="s">
        <v>38</v>
      </c>
      <c r="D13" s="79" t="s">
        <v>228</v>
      </c>
      <c r="E13" s="82">
        <f>E14</f>
        <v>7.3</v>
      </c>
      <c r="F13" s="82">
        <f>F14</f>
        <v>7.3</v>
      </c>
      <c r="G13" s="80">
        <f t="shared" si="0"/>
        <v>100</v>
      </c>
    </row>
    <row r="14" spans="1:7" s="5" customFormat="1" ht="25.5" outlineLevel="3">
      <c r="A14" s="78" t="s">
        <v>164</v>
      </c>
      <c r="B14" s="79" t="s">
        <v>66</v>
      </c>
      <c r="C14" s="79" t="s">
        <v>38</v>
      </c>
      <c r="D14" s="79" t="s">
        <v>214</v>
      </c>
      <c r="E14" s="80">
        <v>7.3</v>
      </c>
      <c r="F14" s="80">
        <v>7.3</v>
      </c>
      <c r="G14" s="80">
        <f t="shared" si="0"/>
        <v>100</v>
      </c>
    </row>
    <row r="15" spans="1:7" s="8" customFormat="1" ht="31.5">
      <c r="A15" s="85" t="s">
        <v>150</v>
      </c>
      <c r="B15" s="81" t="s">
        <v>67</v>
      </c>
      <c r="C15" s="81"/>
      <c r="D15" s="79"/>
      <c r="E15" s="82">
        <f aca="true" t="shared" si="1" ref="E15:F18">E16</f>
        <v>1544.8</v>
      </c>
      <c r="F15" s="82">
        <f t="shared" si="1"/>
        <v>1542.4</v>
      </c>
      <c r="G15" s="82">
        <f t="shared" si="0"/>
        <v>99.84464008285863</v>
      </c>
    </row>
    <row r="16" spans="1:7" s="8" customFormat="1" ht="12.75" outlineLevel="1">
      <c r="A16" s="83" t="s">
        <v>148</v>
      </c>
      <c r="B16" s="81" t="s">
        <v>67</v>
      </c>
      <c r="C16" s="81" t="s">
        <v>32</v>
      </c>
      <c r="D16" s="79"/>
      <c r="E16" s="82">
        <f t="shared" si="1"/>
        <v>1544.8</v>
      </c>
      <c r="F16" s="82">
        <f t="shared" si="1"/>
        <v>1542.4</v>
      </c>
      <c r="G16" s="82">
        <f t="shared" si="0"/>
        <v>99.84464008285863</v>
      </c>
    </row>
    <row r="17" spans="1:7" s="5" customFormat="1" ht="38.25" outlineLevel="2">
      <c r="A17" s="83" t="s">
        <v>73</v>
      </c>
      <c r="B17" s="81" t="s">
        <v>67</v>
      </c>
      <c r="C17" s="81" t="s">
        <v>37</v>
      </c>
      <c r="D17" s="81"/>
      <c r="E17" s="82">
        <f t="shared" si="1"/>
        <v>1544.8</v>
      </c>
      <c r="F17" s="82">
        <f t="shared" si="1"/>
        <v>1542.4</v>
      </c>
      <c r="G17" s="82">
        <f t="shared" si="0"/>
        <v>99.84464008285863</v>
      </c>
    </row>
    <row r="18" spans="1:7" s="5" customFormat="1" ht="12.75" outlineLevel="2">
      <c r="A18" s="72" t="s">
        <v>161</v>
      </c>
      <c r="B18" s="79" t="s">
        <v>67</v>
      </c>
      <c r="C18" s="79" t="s">
        <v>37</v>
      </c>
      <c r="D18" s="79" t="s">
        <v>228</v>
      </c>
      <c r="E18" s="80">
        <f t="shared" si="1"/>
        <v>1544.8</v>
      </c>
      <c r="F18" s="80">
        <f t="shared" si="1"/>
        <v>1542.4</v>
      </c>
      <c r="G18" s="80">
        <f t="shared" si="0"/>
        <v>99.84464008285863</v>
      </c>
    </row>
    <row r="19" spans="1:7" s="5" customFormat="1" ht="25.5" outlineLevel="3">
      <c r="A19" s="78" t="s">
        <v>162</v>
      </c>
      <c r="B19" s="79" t="s">
        <v>67</v>
      </c>
      <c r="C19" s="79" t="s">
        <v>37</v>
      </c>
      <c r="D19" s="79" t="s">
        <v>213</v>
      </c>
      <c r="E19" s="80">
        <v>1544.8</v>
      </c>
      <c r="F19" s="80">
        <v>1542.4</v>
      </c>
      <c r="G19" s="80">
        <f t="shared" si="0"/>
        <v>99.84464008285863</v>
      </c>
    </row>
    <row r="20" spans="1:7" s="8" customFormat="1" ht="31.5">
      <c r="A20" s="85" t="s">
        <v>151</v>
      </c>
      <c r="B20" s="81" t="s">
        <v>68</v>
      </c>
      <c r="C20" s="81"/>
      <c r="D20" s="81"/>
      <c r="E20" s="82">
        <f>E21+E27+E80</f>
        <v>522804.4</v>
      </c>
      <c r="F20" s="82">
        <f>F21+F27+F80</f>
        <v>522277.30000000005</v>
      </c>
      <c r="G20" s="82">
        <f>F20/E20*100</f>
        <v>99.89917835427552</v>
      </c>
    </row>
    <row r="21" spans="1:7" s="86" customFormat="1" ht="12.75" outlineLevel="1">
      <c r="A21" s="69" t="s">
        <v>139</v>
      </c>
      <c r="B21" s="70" t="s">
        <v>68</v>
      </c>
      <c r="C21" s="70" t="s">
        <v>39</v>
      </c>
      <c r="D21" s="70"/>
      <c r="E21" s="71">
        <f aca="true" t="shared" si="2" ref="E21:F23">E22</f>
        <v>80</v>
      </c>
      <c r="F21" s="71">
        <f t="shared" si="2"/>
        <v>79.4</v>
      </c>
      <c r="G21" s="71">
        <f aca="true" t="shared" si="3" ref="G21:G31">F21/E21*100</f>
        <v>99.25</v>
      </c>
    </row>
    <row r="22" spans="1:7" s="86" customFormat="1" ht="12.75" outlineLevel="1">
      <c r="A22" s="69" t="s">
        <v>136</v>
      </c>
      <c r="B22" s="70" t="s">
        <v>68</v>
      </c>
      <c r="C22" s="70" t="s">
        <v>134</v>
      </c>
      <c r="D22" s="70"/>
      <c r="E22" s="71">
        <f t="shared" si="2"/>
        <v>80</v>
      </c>
      <c r="F22" s="71">
        <f t="shared" si="2"/>
        <v>79.4</v>
      </c>
      <c r="G22" s="71">
        <f t="shared" si="3"/>
        <v>99.25</v>
      </c>
    </row>
    <row r="23" spans="1:7" s="7" customFormat="1" ht="25.5" outlineLevel="2">
      <c r="A23" s="72" t="s">
        <v>165</v>
      </c>
      <c r="B23" s="73" t="s">
        <v>68</v>
      </c>
      <c r="C23" s="73" t="s">
        <v>134</v>
      </c>
      <c r="D23" s="73" t="s">
        <v>220</v>
      </c>
      <c r="E23" s="74">
        <f t="shared" si="2"/>
        <v>80</v>
      </c>
      <c r="F23" s="74">
        <f t="shared" si="2"/>
        <v>79.4</v>
      </c>
      <c r="G23" s="74">
        <f t="shared" si="3"/>
        <v>99.25</v>
      </c>
    </row>
    <row r="24" spans="1:7" s="7" customFormat="1" ht="25.5" outlineLevel="3">
      <c r="A24" s="72" t="s">
        <v>221</v>
      </c>
      <c r="B24" s="73" t="s">
        <v>68</v>
      </c>
      <c r="C24" s="73" t="s">
        <v>134</v>
      </c>
      <c r="D24" s="73" t="s">
        <v>223</v>
      </c>
      <c r="E24" s="74">
        <f>E25</f>
        <v>80</v>
      </c>
      <c r="F24" s="74">
        <f>F25</f>
        <v>79.4</v>
      </c>
      <c r="G24" s="74">
        <f t="shared" si="3"/>
        <v>99.25</v>
      </c>
    </row>
    <row r="25" spans="1:7" s="7" customFormat="1" ht="38.25" outlineLevel="3">
      <c r="A25" s="72" t="s">
        <v>222</v>
      </c>
      <c r="B25" s="73" t="s">
        <v>68</v>
      </c>
      <c r="C25" s="73" t="s">
        <v>134</v>
      </c>
      <c r="D25" s="73" t="s">
        <v>227</v>
      </c>
      <c r="E25" s="74">
        <f>E26</f>
        <v>80</v>
      </c>
      <c r="F25" s="74">
        <f>F26</f>
        <v>79.4</v>
      </c>
      <c r="G25" s="74">
        <f t="shared" si="3"/>
        <v>99.25</v>
      </c>
    </row>
    <row r="26" spans="1:7" s="7" customFormat="1" ht="12.75" outlineLevel="3">
      <c r="A26" s="72" t="s">
        <v>225</v>
      </c>
      <c r="B26" s="73" t="s">
        <v>68</v>
      </c>
      <c r="C26" s="73" t="s">
        <v>134</v>
      </c>
      <c r="D26" s="73" t="s">
        <v>224</v>
      </c>
      <c r="E26" s="74">
        <v>80</v>
      </c>
      <c r="F26" s="74">
        <v>79.4</v>
      </c>
      <c r="G26" s="74">
        <f t="shared" si="3"/>
        <v>99.25</v>
      </c>
    </row>
    <row r="27" spans="1:7" s="8" customFormat="1" ht="12.75" outlineLevel="1">
      <c r="A27" s="83" t="s">
        <v>142</v>
      </c>
      <c r="B27" s="81" t="s">
        <v>68</v>
      </c>
      <c r="C27" s="81" t="s">
        <v>46</v>
      </c>
      <c r="D27" s="81"/>
      <c r="E27" s="82">
        <f>E28+E40+E60+E66</f>
        <v>510172.4</v>
      </c>
      <c r="F27" s="82">
        <f>F28+F40+F60+F66</f>
        <v>509662.9</v>
      </c>
      <c r="G27" s="82">
        <f t="shared" si="3"/>
        <v>99.90013179858417</v>
      </c>
    </row>
    <row r="28" spans="1:7" s="5" customFormat="1" ht="12.75" outlineLevel="2">
      <c r="A28" s="69" t="s">
        <v>72</v>
      </c>
      <c r="B28" s="70" t="s">
        <v>68</v>
      </c>
      <c r="C28" s="70" t="s">
        <v>47</v>
      </c>
      <c r="D28" s="70"/>
      <c r="E28" s="71">
        <f>E29+E32+E37</f>
        <v>215494.90000000002</v>
      </c>
      <c r="F28" s="71">
        <f>F29+F32+F37</f>
        <v>215355.8</v>
      </c>
      <c r="G28" s="71">
        <f t="shared" si="3"/>
        <v>99.93545090858296</v>
      </c>
    </row>
    <row r="29" spans="1:7" s="5" customFormat="1" ht="12.75" outlineLevel="2">
      <c r="A29" s="72" t="s">
        <v>161</v>
      </c>
      <c r="B29" s="73" t="s">
        <v>68</v>
      </c>
      <c r="C29" s="73" t="s">
        <v>47</v>
      </c>
      <c r="D29" s="73" t="s">
        <v>228</v>
      </c>
      <c r="E29" s="74">
        <f>E30+E31</f>
        <v>670.7</v>
      </c>
      <c r="F29" s="74">
        <f>F30+F31</f>
        <v>670.5</v>
      </c>
      <c r="G29" s="74">
        <f t="shared" si="3"/>
        <v>99.97018040852839</v>
      </c>
    </row>
    <row r="30" spans="1:7" s="5" customFormat="1" ht="51" outlineLevel="2">
      <c r="A30" s="72" t="s">
        <v>435</v>
      </c>
      <c r="B30" s="73" t="s">
        <v>68</v>
      </c>
      <c r="C30" s="73" t="s">
        <v>47</v>
      </c>
      <c r="D30" s="73" t="s">
        <v>230</v>
      </c>
      <c r="E30" s="74">
        <v>430.7</v>
      </c>
      <c r="F30" s="74">
        <v>430.7</v>
      </c>
      <c r="G30" s="74">
        <f t="shared" si="3"/>
        <v>100</v>
      </c>
    </row>
    <row r="31" spans="1:7" s="5" customFormat="1" ht="38.25" outlineLevel="2">
      <c r="A31" s="72" t="s">
        <v>229</v>
      </c>
      <c r="B31" s="73" t="s">
        <v>68</v>
      </c>
      <c r="C31" s="73" t="s">
        <v>47</v>
      </c>
      <c r="D31" s="73" t="s">
        <v>231</v>
      </c>
      <c r="E31" s="74">
        <v>240</v>
      </c>
      <c r="F31" s="74">
        <v>239.8</v>
      </c>
      <c r="G31" s="74">
        <f t="shared" si="3"/>
        <v>99.91666666666667</v>
      </c>
    </row>
    <row r="32" spans="1:7" s="5" customFormat="1" ht="25.5" outlineLevel="3">
      <c r="A32" s="72" t="s">
        <v>430</v>
      </c>
      <c r="B32" s="73" t="s">
        <v>68</v>
      </c>
      <c r="C32" s="73" t="s">
        <v>47</v>
      </c>
      <c r="D32" s="73" t="s">
        <v>232</v>
      </c>
      <c r="E32" s="74">
        <f>E33</f>
        <v>214712.2</v>
      </c>
      <c r="F32" s="74">
        <f>F33</f>
        <v>214573.3</v>
      </c>
      <c r="G32" s="74">
        <f aca="true" t="shared" si="4" ref="G32:G49">F32/E32*100</f>
        <v>99.93530875283285</v>
      </c>
    </row>
    <row r="33" spans="1:7" s="5" customFormat="1" ht="37.5" customHeight="1" outlineLevel="3">
      <c r="A33" s="72" t="s">
        <v>419</v>
      </c>
      <c r="B33" s="73" t="s">
        <v>68</v>
      </c>
      <c r="C33" s="73" t="s">
        <v>47</v>
      </c>
      <c r="D33" s="73" t="s">
        <v>233</v>
      </c>
      <c r="E33" s="74">
        <f>E34</f>
        <v>214712.2</v>
      </c>
      <c r="F33" s="74">
        <f>F34</f>
        <v>214573.3</v>
      </c>
      <c r="G33" s="74">
        <f t="shared" si="4"/>
        <v>99.93530875283285</v>
      </c>
    </row>
    <row r="34" spans="1:7" s="5" customFormat="1" ht="37.5" customHeight="1" outlineLevel="3">
      <c r="A34" s="72" t="s">
        <v>415</v>
      </c>
      <c r="B34" s="73" t="s">
        <v>68</v>
      </c>
      <c r="C34" s="73" t="s">
        <v>47</v>
      </c>
      <c r="D34" s="73" t="s">
        <v>234</v>
      </c>
      <c r="E34" s="74">
        <f>E35+E36</f>
        <v>214712.2</v>
      </c>
      <c r="F34" s="74">
        <f>F35+F36</f>
        <v>214573.3</v>
      </c>
      <c r="G34" s="74">
        <f t="shared" si="4"/>
        <v>99.93530875283285</v>
      </c>
    </row>
    <row r="35" spans="1:7" s="5" customFormat="1" ht="126.75" customHeight="1" outlineLevel="3">
      <c r="A35" s="72" t="s">
        <v>235</v>
      </c>
      <c r="B35" s="73" t="s">
        <v>68</v>
      </c>
      <c r="C35" s="73" t="s">
        <v>47</v>
      </c>
      <c r="D35" s="73" t="s">
        <v>236</v>
      </c>
      <c r="E35" s="74">
        <v>140478</v>
      </c>
      <c r="F35" s="74">
        <v>140478</v>
      </c>
      <c r="G35" s="74">
        <f t="shared" si="4"/>
        <v>100</v>
      </c>
    </row>
    <row r="36" spans="1:7" s="5" customFormat="1" ht="12.75" outlineLevel="3">
      <c r="A36" s="72" t="s">
        <v>225</v>
      </c>
      <c r="B36" s="73" t="s">
        <v>68</v>
      </c>
      <c r="C36" s="73" t="s">
        <v>47</v>
      </c>
      <c r="D36" s="73" t="s">
        <v>237</v>
      </c>
      <c r="E36" s="74">
        <v>74234.2</v>
      </c>
      <c r="F36" s="74">
        <v>74095.3</v>
      </c>
      <c r="G36" s="74">
        <f t="shared" si="4"/>
        <v>99.81288947681797</v>
      </c>
    </row>
    <row r="37" spans="1:7" s="5" customFormat="1" ht="38.25" outlineLevel="3">
      <c r="A37" s="78" t="s">
        <v>417</v>
      </c>
      <c r="B37" s="73" t="s">
        <v>68</v>
      </c>
      <c r="C37" s="73" t="s">
        <v>47</v>
      </c>
      <c r="D37" s="73" t="s">
        <v>399</v>
      </c>
      <c r="E37" s="74">
        <f>E38</f>
        <v>112</v>
      </c>
      <c r="F37" s="74">
        <f>F38</f>
        <v>112</v>
      </c>
      <c r="G37" s="74">
        <f t="shared" si="4"/>
        <v>100</v>
      </c>
    </row>
    <row r="38" spans="1:7" s="5" customFormat="1" ht="51" outlineLevel="3">
      <c r="A38" s="78" t="s">
        <v>398</v>
      </c>
      <c r="B38" s="73" t="s">
        <v>68</v>
      </c>
      <c r="C38" s="73" t="s">
        <v>47</v>
      </c>
      <c r="D38" s="73" t="s">
        <v>416</v>
      </c>
      <c r="E38" s="74">
        <f>E39</f>
        <v>112</v>
      </c>
      <c r="F38" s="74">
        <f>F39</f>
        <v>112</v>
      </c>
      <c r="G38" s="74">
        <f t="shared" si="4"/>
        <v>100</v>
      </c>
    </row>
    <row r="39" spans="1:7" s="5" customFormat="1" ht="12.75" outlineLevel="3">
      <c r="A39" s="78" t="s">
        <v>225</v>
      </c>
      <c r="B39" s="73" t="s">
        <v>68</v>
      </c>
      <c r="C39" s="73" t="s">
        <v>47</v>
      </c>
      <c r="D39" s="73" t="s">
        <v>418</v>
      </c>
      <c r="E39" s="74">
        <v>112</v>
      </c>
      <c r="F39" s="74">
        <v>112</v>
      </c>
      <c r="G39" s="74">
        <f t="shared" si="4"/>
        <v>100</v>
      </c>
    </row>
    <row r="40" spans="1:7" s="8" customFormat="1" ht="12.75" outlineLevel="3">
      <c r="A40" s="83" t="s">
        <v>74</v>
      </c>
      <c r="B40" s="81" t="s">
        <v>68</v>
      </c>
      <c r="C40" s="81" t="s">
        <v>48</v>
      </c>
      <c r="D40" s="81"/>
      <c r="E40" s="82">
        <f>E41+E45+E57</f>
        <v>270385.5</v>
      </c>
      <c r="F40" s="82">
        <f>F41+F45+F57</f>
        <v>270354.2</v>
      </c>
      <c r="G40" s="82">
        <f t="shared" si="4"/>
        <v>99.98842393545513</v>
      </c>
    </row>
    <row r="41" spans="1:7" s="5" customFormat="1" ht="12.75" outlineLevel="3">
      <c r="A41" s="72" t="s">
        <v>161</v>
      </c>
      <c r="B41" s="73" t="s">
        <v>68</v>
      </c>
      <c r="C41" s="73" t="s">
        <v>48</v>
      </c>
      <c r="D41" s="73" t="s">
        <v>228</v>
      </c>
      <c r="E41" s="74">
        <f>E43+E44+E42</f>
        <v>9129.7</v>
      </c>
      <c r="F41" s="74">
        <f>F43+F44+F42</f>
        <v>9124.7</v>
      </c>
      <c r="G41" s="74">
        <f t="shared" si="4"/>
        <v>99.94523368785393</v>
      </c>
    </row>
    <row r="42" spans="1:7" s="5" customFormat="1" ht="38.25" outlineLevel="3">
      <c r="A42" s="72" t="s">
        <v>242</v>
      </c>
      <c r="B42" s="73" t="s">
        <v>68</v>
      </c>
      <c r="C42" s="73" t="s">
        <v>48</v>
      </c>
      <c r="D42" s="73" t="s">
        <v>243</v>
      </c>
      <c r="E42" s="80">
        <v>6738.1</v>
      </c>
      <c r="F42" s="80">
        <v>6738</v>
      </c>
      <c r="G42" s="74">
        <f t="shared" si="4"/>
        <v>99.99851590210889</v>
      </c>
    </row>
    <row r="43" spans="1:7" s="5" customFormat="1" ht="51" outlineLevel="3">
      <c r="A43" s="72" t="s">
        <v>435</v>
      </c>
      <c r="B43" s="73" t="s">
        <v>68</v>
      </c>
      <c r="C43" s="73" t="s">
        <v>48</v>
      </c>
      <c r="D43" s="73" t="s">
        <v>230</v>
      </c>
      <c r="E43" s="74">
        <v>1652.6</v>
      </c>
      <c r="F43" s="74">
        <v>1652.6</v>
      </c>
      <c r="G43" s="74">
        <f t="shared" si="4"/>
        <v>100</v>
      </c>
    </row>
    <row r="44" spans="1:7" s="5" customFormat="1" ht="38.25" outlineLevel="3">
      <c r="A44" s="72" t="s">
        <v>229</v>
      </c>
      <c r="B44" s="73" t="s">
        <v>68</v>
      </c>
      <c r="C44" s="73" t="s">
        <v>48</v>
      </c>
      <c r="D44" s="73" t="s">
        <v>231</v>
      </c>
      <c r="E44" s="74">
        <v>739</v>
      </c>
      <c r="F44" s="74">
        <v>734.1</v>
      </c>
      <c r="G44" s="74">
        <f t="shared" si="4"/>
        <v>99.33694181326118</v>
      </c>
    </row>
    <row r="45" spans="1:7" s="5" customFormat="1" ht="25.5" customHeight="1" outlineLevel="3">
      <c r="A45" s="78" t="s">
        <v>430</v>
      </c>
      <c r="B45" s="79" t="s">
        <v>68</v>
      </c>
      <c r="C45" s="79" t="s">
        <v>48</v>
      </c>
      <c r="D45" s="79" t="s">
        <v>232</v>
      </c>
      <c r="E45" s="80">
        <f>E46+E50+E53</f>
        <v>261199.8</v>
      </c>
      <c r="F45" s="80">
        <f>F46+F50+F53</f>
        <v>261199.8</v>
      </c>
      <c r="G45" s="80">
        <f t="shared" si="4"/>
        <v>100</v>
      </c>
    </row>
    <row r="46" spans="1:7" s="5" customFormat="1" ht="25.5" outlineLevel="3">
      <c r="A46" s="100" t="s">
        <v>420</v>
      </c>
      <c r="B46" s="73" t="s">
        <v>68</v>
      </c>
      <c r="C46" s="73" t="s">
        <v>48</v>
      </c>
      <c r="D46" s="73" t="s">
        <v>244</v>
      </c>
      <c r="E46" s="74">
        <f>E47</f>
        <v>218457.5</v>
      </c>
      <c r="F46" s="74">
        <f>F47</f>
        <v>218457.5</v>
      </c>
      <c r="G46" s="74">
        <f t="shared" si="4"/>
        <v>100</v>
      </c>
    </row>
    <row r="47" spans="1:7" s="5" customFormat="1" ht="53.25" customHeight="1" outlineLevel="3">
      <c r="A47" s="87" t="s">
        <v>421</v>
      </c>
      <c r="B47" s="73" t="s">
        <v>68</v>
      </c>
      <c r="C47" s="73" t="s">
        <v>48</v>
      </c>
      <c r="D47" s="73" t="s">
        <v>245</v>
      </c>
      <c r="E47" s="74">
        <f>E48+E49</f>
        <v>218457.5</v>
      </c>
      <c r="F47" s="74">
        <f>F48+F49</f>
        <v>218457.5</v>
      </c>
      <c r="G47" s="74">
        <f t="shared" si="4"/>
        <v>100</v>
      </c>
    </row>
    <row r="48" spans="1:7" s="5" customFormat="1" ht="130.5" customHeight="1" outlineLevel="3">
      <c r="A48" s="72" t="s">
        <v>235</v>
      </c>
      <c r="B48" s="73" t="s">
        <v>68</v>
      </c>
      <c r="C48" s="73" t="s">
        <v>48</v>
      </c>
      <c r="D48" s="73" t="s">
        <v>246</v>
      </c>
      <c r="E48" s="74">
        <v>168275.7</v>
      </c>
      <c r="F48" s="74">
        <v>168275.7</v>
      </c>
      <c r="G48" s="74">
        <f t="shared" si="4"/>
        <v>100</v>
      </c>
    </row>
    <row r="49" spans="1:7" s="5" customFormat="1" ht="12.75" outlineLevel="3">
      <c r="A49" s="78" t="s">
        <v>225</v>
      </c>
      <c r="B49" s="73" t="s">
        <v>68</v>
      </c>
      <c r="C49" s="73" t="s">
        <v>48</v>
      </c>
      <c r="D49" s="73" t="s">
        <v>247</v>
      </c>
      <c r="E49" s="74">
        <v>50181.8</v>
      </c>
      <c r="F49" s="74">
        <v>50181.8</v>
      </c>
      <c r="G49" s="74">
        <f t="shared" si="4"/>
        <v>100</v>
      </c>
    </row>
    <row r="50" spans="1:7" s="8" customFormat="1" ht="45" customHeight="1">
      <c r="A50" s="78" t="s">
        <v>422</v>
      </c>
      <c r="B50" s="79" t="s">
        <v>68</v>
      </c>
      <c r="C50" s="79" t="s">
        <v>48</v>
      </c>
      <c r="D50" s="79" t="s">
        <v>248</v>
      </c>
      <c r="E50" s="80">
        <f>E51</f>
        <v>4385.3</v>
      </c>
      <c r="F50" s="80">
        <f>F51</f>
        <v>4385.3</v>
      </c>
      <c r="G50" s="80">
        <f aca="true" t="shared" si="5" ref="G50:G85">F50/E50*100</f>
        <v>100</v>
      </c>
    </row>
    <row r="51" spans="1:7" s="8" customFormat="1" ht="25.5">
      <c r="A51" s="87" t="s">
        <v>423</v>
      </c>
      <c r="B51" s="79" t="s">
        <v>68</v>
      </c>
      <c r="C51" s="79" t="s">
        <v>48</v>
      </c>
      <c r="D51" s="79" t="s">
        <v>424</v>
      </c>
      <c r="E51" s="80">
        <f>E52</f>
        <v>4385.3</v>
      </c>
      <c r="F51" s="80">
        <f>F52</f>
        <v>4385.3</v>
      </c>
      <c r="G51" s="80">
        <f t="shared" si="5"/>
        <v>100</v>
      </c>
    </row>
    <row r="52" spans="1:7" s="8" customFormat="1" ht="12.75">
      <c r="A52" s="78" t="s">
        <v>225</v>
      </c>
      <c r="B52" s="79" t="s">
        <v>68</v>
      </c>
      <c r="C52" s="79" t="s">
        <v>48</v>
      </c>
      <c r="D52" s="79" t="s">
        <v>425</v>
      </c>
      <c r="E52" s="80">
        <v>4385.3</v>
      </c>
      <c r="F52" s="80">
        <v>4385.3</v>
      </c>
      <c r="G52" s="80">
        <f t="shared" si="5"/>
        <v>100</v>
      </c>
    </row>
    <row r="53" spans="1:7" s="8" customFormat="1" ht="36.75" customHeight="1">
      <c r="A53" s="78" t="s">
        <v>426</v>
      </c>
      <c r="B53" s="79" t="s">
        <v>68</v>
      </c>
      <c r="C53" s="79" t="s">
        <v>48</v>
      </c>
      <c r="D53" s="79" t="s">
        <v>249</v>
      </c>
      <c r="E53" s="80">
        <f>E54</f>
        <v>38357</v>
      </c>
      <c r="F53" s="80">
        <f>F54</f>
        <v>38357</v>
      </c>
      <c r="G53" s="80">
        <f t="shared" si="5"/>
        <v>100</v>
      </c>
    </row>
    <row r="54" spans="1:7" s="8" customFormat="1" ht="37.5" customHeight="1">
      <c r="A54" s="87" t="s">
        <v>427</v>
      </c>
      <c r="B54" s="79" t="s">
        <v>68</v>
      </c>
      <c r="C54" s="79" t="s">
        <v>48</v>
      </c>
      <c r="D54" s="79" t="s">
        <v>250</v>
      </c>
      <c r="E54" s="80">
        <f>E55+E56</f>
        <v>38357</v>
      </c>
      <c r="F54" s="80">
        <f>F55+F56</f>
        <v>38357</v>
      </c>
      <c r="G54" s="80">
        <f t="shared" si="5"/>
        <v>100</v>
      </c>
    </row>
    <row r="55" spans="1:7" s="8" customFormat="1" ht="38.25" customHeight="1">
      <c r="A55" s="78" t="s">
        <v>251</v>
      </c>
      <c r="B55" s="79" t="s">
        <v>68</v>
      </c>
      <c r="C55" s="79" t="s">
        <v>48</v>
      </c>
      <c r="D55" s="79" t="s">
        <v>428</v>
      </c>
      <c r="E55" s="80">
        <v>18892.6</v>
      </c>
      <c r="F55" s="80">
        <v>18892.6</v>
      </c>
      <c r="G55" s="80">
        <f t="shared" si="5"/>
        <v>100</v>
      </c>
    </row>
    <row r="56" spans="1:7" s="8" customFormat="1" ht="12.75">
      <c r="A56" s="78" t="s">
        <v>225</v>
      </c>
      <c r="B56" s="79" t="s">
        <v>68</v>
      </c>
      <c r="C56" s="79" t="s">
        <v>48</v>
      </c>
      <c r="D56" s="79" t="s">
        <v>428</v>
      </c>
      <c r="E56" s="80">
        <v>19464.4</v>
      </c>
      <c r="F56" s="80">
        <v>19464.4</v>
      </c>
      <c r="G56" s="80">
        <f t="shared" si="5"/>
        <v>100</v>
      </c>
    </row>
    <row r="57" spans="1:7" s="8" customFormat="1" ht="25.5">
      <c r="A57" s="78" t="s">
        <v>429</v>
      </c>
      <c r="B57" s="79" t="s">
        <v>68</v>
      </c>
      <c r="C57" s="79" t="s">
        <v>48</v>
      </c>
      <c r="D57" s="79" t="s">
        <v>238</v>
      </c>
      <c r="E57" s="80">
        <f>E58</f>
        <v>56</v>
      </c>
      <c r="F57" s="80">
        <f>F58</f>
        <v>29.7</v>
      </c>
      <c r="G57" s="80">
        <f t="shared" si="5"/>
        <v>53.035714285714285</v>
      </c>
    </row>
    <row r="58" spans="1:7" s="8" customFormat="1" ht="51">
      <c r="A58" s="72" t="s">
        <v>239</v>
      </c>
      <c r="B58" s="79" t="s">
        <v>68</v>
      </c>
      <c r="C58" s="79" t="s">
        <v>48</v>
      </c>
      <c r="D58" s="79" t="s">
        <v>240</v>
      </c>
      <c r="E58" s="80">
        <f>E59</f>
        <v>56</v>
      </c>
      <c r="F58" s="80">
        <f>F59</f>
        <v>29.7</v>
      </c>
      <c r="G58" s="80">
        <f t="shared" si="5"/>
        <v>53.035714285714285</v>
      </c>
    </row>
    <row r="59" spans="1:7" s="8" customFormat="1" ht="12.75">
      <c r="A59" s="78" t="s">
        <v>225</v>
      </c>
      <c r="B59" s="73" t="s">
        <v>68</v>
      </c>
      <c r="C59" s="73" t="s">
        <v>48</v>
      </c>
      <c r="D59" s="73" t="s">
        <v>241</v>
      </c>
      <c r="E59" s="80">
        <v>56</v>
      </c>
      <c r="F59" s="80">
        <v>29.7</v>
      </c>
      <c r="G59" s="80">
        <f t="shared" si="5"/>
        <v>53.035714285714285</v>
      </c>
    </row>
    <row r="60" spans="1:7" s="8" customFormat="1" ht="12.75" outlineLevel="1">
      <c r="A60" s="83" t="s">
        <v>75</v>
      </c>
      <c r="B60" s="81" t="s">
        <v>68</v>
      </c>
      <c r="C60" s="81" t="s">
        <v>49</v>
      </c>
      <c r="D60" s="81"/>
      <c r="E60" s="82">
        <f aca="true" t="shared" si="6" ref="E60:F62">E61</f>
        <v>2874.5</v>
      </c>
      <c r="F60" s="82">
        <f t="shared" si="6"/>
        <v>2874.3999999999996</v>
      </c>
      <c r="G60" s="82">
        <f t="shared" si="5"/>
        <v>99.99652113411027</v>
      </c>
    </row>
    <row r="61" spans="1:7" s="5" customFormat="1" ht="25.5" outlineLevel="2">
      <c r="A61" s="78" t="s">
        <v>430</v>
      </c>
      <c r="B61" s="79" t="s">
        <v>68</v>
      </c>
      <c r="C61" s="79" t="s">
        <v>49</v>
      </c>
      <c r="D61" s="79" t="s">
        <v>232</v>
      </c>
      <c r="E61" s="80">
        <f t="shared" si="6"/>
        <v>2874.5</v>
      </c>
      <c r="F61" s="80">
        <f t="shared" si="6"/>
        <v>2874.3999999999996</v>
      </c>
      <c r="G61" s="80">
        <f t="shared" si="5"/>
        <v>99.99652113411027</v>
      </c>
    </row>
    <row r="62" spans="1:7" s="57" customFormat="1" ht="38.25" customHeight="1" outlineLevel="2">
      <c r="A62" s="78" t="s">
        <v>422</v>
      </c>
      <c r="B62" s="79" t="s">
        <v>68</v>
      </c>
      <c r="C62" s="79" t="s">
        <v>49</v>
      </c>
      <c r="D62" s="79" t="s">
        <v>248</v>
      </c>
      <c r="E62" s="80">
        <f t="shared" si="6"/>
        <v>2874.5</v>
      </c>
      <c r="F62" s="80">
        <f t="shared" si="6"/>
        <v>2874.3999999999996</v>
      </c>
      <c r="G62" s="80">
        <f t="shared" si="5"/>
        <v>99.99652113411027</v>
      </c>
    </row>
    <row r="63" spans="1:7" s="5" customFormat="1" ht="26.25" customHeight="1" outlineLevel="3">
      <c r="A63" s="87" t="s">
        <v>423</v>
      </c>
      <c r="B63" s="79" t="s">
        <v>68</v>
      </c>
      <c r="C63" s="79" t="s">
        <v>49</v>
      </c>
      <c r="D63" s="79" t="s">
        <v>424</v>
      </c>
      <c r="E63" s="80">
        <f>E64+E65</f>
        <v>2874.5</v>
      </c>
      <c r="F63" s="80">
        <f>F64+F65</f>
        <v>2874.3999999999996</v>
      </c>
      <c r="G63" s="80">
        <f t="shared" si="5"/>
        <v>99.99652113411027</v>
      </c>
    </row>
    <row r="64" spans="1:7" s="5" customFormat="1" ht="16.5" customHeight="1" outlineLevel="3">
      <c r="A64" s="78" t="s">
        <v>225</v>
      </c>
      <c r="B64" s="79" t="s">
        <v>68</v>
      </c>
      <c r="C64" s="79" t="s">
        <v>49</v>
      </c>
      <c r="D64" s="79" t="s">
        <v>431</v>
      </c>
      <c r="E64" s="80">
        <v>173.3</v>
      </c>
      <c r="F64" s="80">
        <v>173.2</v>
      </c>
      <c r="G64" s="80">
        <f t="shared" si="5"/>
        <v>99.94229659549913</v>
      </c>
    </row>
    <row r="65" spans="1:7" s="5" customFormat="1" ht="17.25" customHeight="1" outlineLevel="3">
      <c r="A65" s="78" t="s">
        <v>225</v>
      </c>
      <c r="B65" s="79" t="s">
        <v>68</v>
      </c>
      <c r="C65" s="79" t="s">
        <v>49</v>
      </c>
      <c r="D65" s="79" t="s">
        <v>431</v>
      </c>
      <c r="E65" s="80">
        <v>2701.2</v>
      </c>
      <c r="F65" s="80">
        <v>2701.2</v>
      </c>
      <c r="G65" s="80">
        <f t="shared" si="5"/>
        <v>100</v>
      </c>
    </row>
    <row r="66" spans="1:7" s="8" customFormat="1" ht="12.75" outlineLevel="3">
      <c r="A66" s="83" t="s">
        <v>76</v>
      </c>
      <c r="B66" s="81" t="s">
        <v>68</v>
      </c>
      <c r="C66" s="81" t="s">
        <v>50</v>
      </c>
      <c r="D66" s="81"/>
      <c r="E66" s="82">
        <f>E67+E70+E77</f>
        <v>21417.5</v>
      </c>
      <c r="F66" s="82">
        <f>F67+F70+F77</f>
        <v>21078.5</v>
      </c>
      <c r="G66" s="82">
        <f t="shared" si="5"/>
        <v>98.41718221080892</v>
      </c>
    </row>
    <row r="67" spans="1:7" s="5" customFormat="1" ht="12.75" outlineLevel="3">
      <c r="A67" s="78" t="s">
        <v>161</v>
      </c>
      <c r="B67" s="79" t="s">
        <v>68</v>
      </c>
      <c r="C67" s="79" t="s">
        <v>50</v>
      </c>
      <c r="D67" s="79" t="s">
        <v>228</v>
      </c>
      <c r="E67" s="80">
        <f>E68+E69</f>
        <v>15454.8</v>
      </c>
      <c r="F67" s="80">
        <f>F68+F69</f>
        <v>15231.6</v>
      </c>
      <c r="G67" s="80">
        <f t="shared" si="5"/>
        <v>98.55578849289542</v>
      </c>
    </row>
    <row r="68" spans="1:7" s="5" customFormat="1" ht="27.75" customHeight="1" outlineLevel="3">
      <c r="A68" s="78" t="s">
        <v>166</v>
      </c>
      <c r="B68" s="79" t="s">
        <v>68</v>
      </c>
      <c r="C68" s="79" t="s">
        <v>50</v>
      </c>
      <c r="D68" s="79" t="s">
        <v>213</v>
      </c>
      <c r="E68" s="80">
        <v>8146.2</v>
      </c>
      <c r="F68" s="80">
        <v>8065.8</v>
      </c>
      <c r="G68" s="80">
        <f t="shared" si="5"/>
        <v>99.01303675333286</v>
      </c>
    </row>
    <row r="69" spans="1:7" s="5" customFormat="1" ht="25.5" outlineLevel="3">
      <c r="A69" s="78" t="s">
        <v>252</v>
      </c>
      <c r="B69" s="79" t="s">
        <v>68</v>
      </c>
      <c r="C69" s="79" t="s">
        <v>50</v>
      </c>
      <c r="D69" s="79" t="s">
        <v>253</v>
      </c>
      <c r="E69" s="80">
        <v>7308.6</v>
      </c>
      <c r="F69" s="80">
        <v>7165.8</v>
      </c>
      <c r="G69" s="80">
        <f t="shared" si="5"/>
        <v>98.04613742714062</v>
      </c>
    </row>
    <row r="70" spans="1:7" s="5" customFormat="1" ht="25.5" outlineLevel="2">
      <c r="A70" s="78" t="s">
        <v>430</v>
      </c>
      <c r="B70" s="79" t="s">
        <v>68</v>
      </c>
      <c r="C70" s="79" t="s">
        <v>50</v>
      </c>
      <c r="D70" s="79" t="s">
        <v>232</v>
      </c>
      <c r="E70" s="80">
        <f>E71+E74</f>
        <v>5918.7</v>
      </c>
      <c r="F70" s="80">
        <f>F71+F74</f>
        <v>5815.3</v>
      </c>
      <c r="G70" s="80">
        <f t="shared" si="5"/>
        <v>98.25299474546776</v>
      </c>
    </row>
    <row r="71" spans="1:7" s="5" customFormat="1" ht="38.25" outlineLevel="2">
      <c r="A71" s="78" t="s">
        <v>516</v>
      </c>
      <c r="B71" s="79" t="s">
        <v>68</v>
      </c>
      <c r="C71" s="79" t="s">
        <v>50</v>
      </c>
      <c r="D71" s="79" t="s">
        <v>256</v>
      </c>
      <c r="E71" s="80">
        <f>E72</f>
        <v>4081.6</v>
      </c>
      <c r="F71" s="80">
        <f>F72</f>
        <v>3978.3</v>
      </c>
      <c r="G71" s="80">
        <f t="shared" si="5"/>
        <v>97.46912975303803</v>
      </c>
    </row>
    <row r="72" spans="1:7" s="5" customFormat="1" ht="49.5" customHeight="1" outlineLevel="2">
      <c r="A72" s="72" t="s">
        <v>432</v>
      </c>
      <c r="B72" s="79" t="s">
        <v>68</v>
      </c>
      <c r="C72" s="79" t="s">
        <v>50</v>
      </c>
      <c r="D72" s="79" t="s">
        <v>255</v>
      </c>
      <c r="E72" s="80">
        <f>E73</f>
        <v>4081.6</v>
      </c>
      <c r="F72" s="80">
        <f>F73</f>
        <v>3978.3</v>
      </c>
      <c r="G72" s="80">
        <f t="shared" si="5"/>
        <v>97.46912975303803</v>
      </c>
    </row>
    <row r="73" spans="1:7" s="5" customFormat="1" ht="12.75" outlineLevel="2">
      <c r="A73" s="78" t="s">
        <v>225</v>
      </c>
      <c r="B73" s="79" t="s">
        <v>68</v>
      </c>
      <c r="C73" s="79" t="s">
        <v>50</v>
      </c>
      <c r="D73" s="79" t="s">
        <v>254</v>
      </c>
      <c r="E73" s="80">
        <v>4081.6</v>
      </c>
      <c r="F73" s="80">
        <v>3978.3</v>
      </c>
      <c r="G73" s="80">
        <f t="shared" si="5"/>
        <v>97.46912975303803</v>
      </c>
    </row>
    <row r="74" spans="1:7" s="5" customFormat="1" ht="38.25" outlineLevel="2">
      <c r="A74" s="78" t="s">
        <v>433</v>
      </c>
      <c r="B74" s="79" t="s">
        <v>68</v>
      </c>
      <c r="C74" s="79" t="s">
        <v>50</v>
      </c>
      <c r="D74" s="79" t="s">
        <v>260</v>
      </c>
      <c r="E74" s="80">
        <f>E75</f>
        <v>1837.1</v>
      </c>
      <c r="F74" s="80">
        <f>F75</f>
        <v>1837</v>
      </c>
      <c r="G74" s="80">
        <f t="shared" si="5"/>
        <v>99.99455663817974</v>
      </c>
    </row>
    <row r="75" spans="1:7" s="5" customFormat="1" ht="25.5" outlineLevel="2">
      <c r="A75" s="72" t="s">
        <v>257</v>
      </c>
      <c r="B75" s="79" t="s">
        <v>68</v>
      </c>
      <c r="C75" s="79" t="s">
        <v>50</v>
      </c>
      <c r="D75" s="79" t="s">
        <v>259</v>
      </c>
      <c r="E75" s="80">
        <f>E76</f>
        <v>1837.1</v>
      </c>
      <c r="F75" s="80">
        <f>F76</f>
        <v>1837</v>
      </c>
      <c r="G75" s="80">
        <f t="shared" si="5"/>
        <v>99.99455663817974</v>
      </c>
    </row>
    <row r="76" spans="1:7" s="5" customFormat="1" ht="12.75" outlineLevel="2">
      <c r="A76" s="78" t="s">
        <v>225</v>
      </c>
      <c r="B76" s="79" t="s">
        <v>68</v>
      </c>
      <c r="C76" s="79" t="s">
        <v>50</v>
      </c>
      <c r="D76" s="79" t="s">
        <v>258</v>
      </c>
      <c r="E76" s="80">
        <v>1837.1</v>
      </c>
      <c r="F76" s="80">
        <v>1837</v>
      </c>
      <c r="G76" s="80">
        <f t="shared" si="5"/>
        <v>99.99455663817974</v>
      </c>
    </row>
    <row r="77" spans="1:7" s="5" customFormat="1" ht="25.5" outlineLevel="2">
      <c r="A77" s="78" t="s">
        <v>429</v>
      </c>
      <c r="B77" s="79" t="s">
        <v>68</v>
      </c>
      <c r="C77" s="79" t="s">
        <v>50</v>
      </c>
      <c r="D77" s="79" t="s">
        <v>238</v>
      </c>
      <c r="E77" s="80">
        <f>E78</f>
        <v>44</v>
      </c>
      <c r="F77" s="80">
        <f>F78</f>
        <v>31.6</v>
      </c>
      <c r="G77" s="80">
        <f t="shared" si="5"/>
        <v>71.81818181818183</v>
      </c>
    </row>
    <row r="78" spans="1:7" s="5" customFormat="1" ht="51" outlineLevel="2">
      <c r="A78" s="72" t="s">
        <v>239</v>
      </c>
      <c r="B78" s="79" t="s">
        <v>68</v>
      </c>
      <c r="C78" s="79" t="s">
        <v>50</v>
      </c>
      <c r="D78" s="79" t="s">
        <v>240</v>
      </c>
      <c r="E78" s="80">
        <f>E79</f>
        <v>44</v>
      </c>
      <c r="F78" s="80">
        <f>F79</f>
        <v>31.6</v>
      </c>
      <c r="G78" s="80">
        <f t="shared" si="5"/>
        <v>71.81818181818183</v>
      </c>
    </row>
    <row r="79" spans="1:7" s="5" customFormat="1" ht="12.75" outlineLevel="2">
      <c r="A79" s="78" t="s">
        <v>225</v>
      </c>
      <c r="B79" s="79" t="s">
        <v>68</v>
      </c>
      <c r="C79" s="79" t="s">
        <v>50</v>
      </c>
      <c r="D79" s="79" t="s">
        <v>241</v>
      </c>
      <c r="E79" s="80">
        <v>44</v>
      </c>
      <c r="F79" s="80">
        <v>31.6</v>
      </c>
      <c r="G79" s="80">
        <f t="shared" si="5"/>
        <v>71.81818181818183</v>
      </c>
    </row>
    <row r="80" spans="1:7" s="5" customFormat="1" ht="12.75" outlineLevel="2">
      <c r="A80" s="83" t="s">
        <v>143</v>
      </c>
      <c r="B80" s="81" t="s">
        <v>68</v>
      </c>
      <c r="C80" s="81" t="s">
        <v>54</v>
      </c>
      <c r="D80" s="81"/>
      <c r="E80" s="82">
        <f>E81</f>
        <v>12552</v>
      </c>
      <c r="F80" s="82">
        <f>F81</f>
        <v>12535</v>
      </c>
      <c r="G80" s="82">
        <f t="shared" si="5"/>
        <v>99.86456341618866</v>
      </c>
    </row>
    <row r="81" spans="1:7" s="8" customFormat="1" ht="12.75" outlineLevel="3">
      <c r="A81" s="83" t="s">
        <v>78</v>
      </c>
      <c r="B81" s="81" t="s">
        <v>68</v>
      </c>
      <c r="C81" s="81" t="s">
        <v>57</v>
      </c>
      <c r="D81" s="81"/>
      <c r="E81" s="82">
        <f>E82</f>
        <v>12552</v>
      </c>
      <c r="F81" s="82">
        <f>F82</f>
        <v>12535</v>
      </c>
      <c r="G81" s="82">
        <f t="shared" si="5"/>
        <v>99.86456341618866</v>
      </c>
    </row>
    <row r="82" spans="1:7" s="5" customFormat="1" ht="12.75" outlineLevel="3">
      <c r="A82" s="78" t="s">
        <v>161</v>
      </c>
      <c r="B82" s="79" t="s">
        <v>68</v>
      </c>
      <c r="C82" s="79" t="s">
        <v>57</v>
      </c>
      <c r="D82" s="79" t="s">
        <v>228</v>
      </c>
      <c r="E82" s="80">
        <f>E84+E85+E83</f>
        <v>12552</v>
      </c>
      <c r="F82" s="80">
        <f>F84+F85+F83</f>
        <v>12535</v>
      </c>
      <c r="G82" s="80">
        <f t="shared" si="5"/>
        <v>99.86456341618866</v>
      </c>
    </row>
    <row r="83" spans="1:7" s="5" customFormat="1" ht="79.5" customHeight="1" outlineLevel="3">
      <c r="A83" s="102" t="s">
        <v>434</v>
      </c>
      <c r="B83" s="79" t="s">
        <v>68</v>
      </c>
      <c r="C83" s="79" t="s">
        <v>57</v>
      </c>
      <c r="D83" s="79" t="s">
        <v>261</v>
      </c>
      <c r="E83" s="80">
        <v>12458</v>
      </c>
      <c r="F83" s="80">
        <v>12458</v>
      </c>
      <c r="G83" s="80">
        <f>F83/E83*100</f>
        <v>100</v>
      </c>
    </row>
    <row r="84" spans="1:7" s="5" customFormat="1" ht="76.5" outlineLevel="3">
      <c r="A84" s="78" t="s">
        <v>262</v>
      </c>
      <c r="B84" s="79" t="s">
        <v>68</v>
      </c>
      <c r="C84" s="79" t="s">
        <v>57</v>
      </c>
      <c r="D84" s="79" t="s">
        <v>263</v>
      </c>
      <c r="E84" s="80">
        <v>79</v>
      </c>
      <c r="F84" s="80">
        <v>72.5</v>
      </c>
      <c r="G84" s="80">
        <f t="shared" si="5"/>
        <v>91.77215189873418</v>
      </c>
    </row>
    <row r="85" spans="1:7" s="5" customFormat="1" ht="51" outlineLevel="3">
      <c r="A85" s="78" t="s">
        <v>167</v>
      </c>
      <c r="B85" s="79" t="s">
        <v>68</v>
      </c>
      <c r="C85" s="79" t="s">
        <v>57</v>
      </c>
      <c r="D85" s="79" t="s">
        <v>264</v>
      </c>
      <c r="E85" s="80">
        <v>15</v>
      </c>
      <c r="F85" s="80">
        <v>4.5</v>
      </c>
      <c r="G85" s="80">
        <f t="shared" si="5"/>
        <v>30</v>
      </c>
    </row>
    <row r="86" spans="1:7" s="5" customFormat="1" ht="31.5" outlineLevel="3">
      <c r="A86" s="85" t="s">
        <v>88</v>
      </c>
      <c r="B86" s="81" t="s">
        <v>69</v>
      </c>
      <c r="C86" s="81"/>
      <c r="D86" s="81"/>
      <c r="E86" s="82">
        <f>E87+E95+E108+E131+E124</f>
        <v>179617.9</v>
      </c>
      <c r="F86" s="82">
        <f>F87+F95+F108+F131+F124</f>
        <v>107426.79999999999</v>
      </c>
      <c r="G86" s="82">
        <f aca="true" t="shared" si="7" ref="G86:G145">F86/E86*100</f>
        <v>59.808515743698145</v>
      </c>
    </row>
    <row r="87" spans="1:7" s="5" customFormat="1" ht="12.75" outlineLevel="3">
      <c r="A87" s="83" t="s">
        <v>148</v>
      </c>
      <c r="B87" s="81" t="s">
        <v>69</v>
      </c>
      <c r="C87" s="81" t="s">
        <v>32</v>
      </c>
      <c r="D87" s="81"/>
      <c r="E87" s="82">
        <f>E88</f>
        <v>14604.9</v>
      </c>
      <c r="F87" s="82">
        <f>F88</f>
        <v>14378.8</v>
      </c>
      <c r="G87" s="82">
        <f t="shared" si="7"/>
        <v>98.45188943436791</v>
      </c>
    </row>
    <row r="88" spans="1:7" s="5" customFormat="1" ht="12.75" outlineLevel="3">
      <c r="A88" s="83" t="s">
        <v>79</v>
      </c>
      <c r="B88" s="81" t="s">
        <v>69</v>
      </c>
      <c r="C88" s="81" t="s">
        <v>38</v>
      </c>
      <c r="D88" s="81"/>
      <c r="E88" s="82">
        <f>E89</f>
        <v>14604.9</v>
      </c>
      <c r="F88" s="82">
        <f>F89</f>
        <v>14378.8</v>
      </c>
      <c r="G88" s="82">
        <f t="shared" si="7"/>
        <v>98.45188943436791</v>
      </c>
    </row>
    <row r="89" spans="1:7" s="5" customFormat="1" ht="12.75" outlineLevel="3">
      <c r="A89" s="78" t="s">
        <v>161</v>
      </c>
      <c r="B89" s="79" t="s">
        <v>69</v>
      </c>
      <c r="C89" s="79" t="s">
        <v>38</v>
      </c>
      <c r="D89" s="79" t="s">
        <v>228</v>
      </c>
      <c r="E89" s="80">
        <f>E90+E93+E94+E91+E92</f>
        <v>14604.9</v>
      </c>
      <c r="F89" s="80">
        <f>F90+F93+F94+F91+F92</f>
        <v>14378.8</v>
      </c>
      <c r="G89" s="80">
        <f t="shared" si="7"/>
        <v>98.45188943436791</v>
      </c>
    </row>
    <row r="90" spans="1:7" s="5" customFormat="1" ht="51" outlineLevel="3">
      <c r="A90" s="72" t="s">
        <v>435</v>
      </c>
      <c r="B90" s="79" t="s">
        <v>69</v>
      </c>
      <c r="C90" s="79" t="s">
        <v>38</v>
      </c>
      <c r="D90" s="79" t="s">
        <v>230</v>
      </c>
      <c r="E90" s="80">
        <v>298</v>
      </c>
      <c r="F90" s="80">
        <v>298</v>
      </c>
      <c r="G90" s="80">
        <f t="shared" si="7"/>
        <v>100</v>
      </c>
    </row>
    <row r="91" spans="1:7" s="5" customFormat="1" ht="25.5" outlineLevel="3">
      <c r="A91" s="78" t="s">
        <v>166</v>
      </c>
      <c r="B91" s="79" t="s">
        <v>69</v>
      </c>
      <c r="C91" s="79" t="s">
        <v>38</v>
      </c>
      <c r="D91" s="79" t="s">
        <v>213</v>
      </c>
      <c r="E91" s="80">
        <v>8028.4</v>
      </c>
      <c r="F91" s="80">
        <v>7958.4</v>
      </c>
      <c r="G91" s="80">
        <f t="shared" si="7"/>
        <v>99.12809526182053</v>
      </c>
    </row>
    <row r="92" spans="1:7" s="5" customFormat="1" ht="51" outlineLevel="3">
      <c r="A92" s="78" t="s">
        <v>168</v>
      </c>
      <c r="B92" s="79" t="s">
        <v>69</v>
      </c>
      <c r="C92" s="79" t="s">
        <v>38</v>
      </c>
      <c r="D92" s="79" t="s">
        <v>265</v>
      </c>
      <c r="E92" s="80">
        <v>4781.9</v>
      </c>
      <c r="F92" s="80">
        <v>4682.7</v>
      </c>
      <c r="G92" s="80">
        <f t="shared" si="7"/>
        <v>97.92551078023381</v>
      </c>
    </row>
    <row r="93" spans="1:7" s="5" customFormat="1" ht="38.25" outlineLevel="3">
      <c r="A93" s="78" t="s">
        <v>229</v>
      </c>
      <c r="B93" s="79" t="s">
        <v>69</v>
      </c>
      <c r="C93" s="79" t="s">
        <v>38</v>
      </c>
      <c r="D93" s="79" t="s">
        <v>231</v>
      </c>
      <c r="E93" s="80">
        <v>1483.6</v>
      </c>
      <c r="F93" s="80">
        <v>1426.7</v>
      </c>
      <c r="G93" s="80">
        <f t="shared" si="7"/>
        <v>96.16473442976545</v>
      </c>
    </row>
    <row r="94" spans="1:7" s="5" customFormat="1" ht="25.5" outlineLevel="3">
      <c r="A94" s="78" t="s">
        <v>267</v>
      </c>
      <c r="B94" s="79" t="s">
        <v>69</v>
      </c>
      <c r="C94" s="79" t="s">
        <v>38</v>
      </c>
      <c r="D94" s="79" t="s">
        <v>266</v>
      </c>
      <c r="E94" s="80">
        <v>13</v>
      </c>
      <c r="F94" s="80">
        <v>13</v>
      </c>
      <c r="G94" s="80">
        <f t="shared" si="7"/>
        <v>100</v>
      </c>
    </row>
    <row r="95" spans="1:7" s="5" customFormat="1" ht="12.75" outlineLevel="2">
      <c r="A95" s="83" t="s">
        <v>139</v>
      </c>
      <c r="B95" s="81" t="s">
        <v>69</v>
      </c>
      <c r="C95" s="81" t="s">
        <v>39</v>
      </c>
      <c r="D95" s="81"/>
      <c r="E95" s="82">
        <f>E96+E105</f>
        <v>116835.90000000001</v>
      </c>
      <c r="F95" s="82">
        <f>F96+F105</f>
        <v>44874.700000000004</v>
      </c>
      <c r="G95" s="82">
        <f t="shared" si="7"/>
        <v>38.40831456769709</v>
      </c>
    </row>
    <row r="96" spans="1:7" s="8" customFormat="1" ht="12.75" outlineLevel="3">
      <c r="A96" s="83" t="s">
        <v>138</v>
      </c>
      <c r="B96" s="81" t="s">
        <v>69</v>
      </c>
      <c r="C96" s="81" t="s">
        <v>135</v>
      </c>
      <c r="D96" s="81"/>
      <c r="E96" s="82">
        <f>E97</f>
        <v>116597.6</v>
      </c>
      <c r="F96" s="82">
        <f>F97</f>
        <v>44669.9</v>
      </c>
      <c r="G96" s="82">
        <f t="shared" si="7"/>
        <v>38.31116592451303</v>
      </c>
    </row>
    <row r="97" spans="1:7" s="57" customFormat="1" ht="38.25" outlineLevel="3">
      <c r="A97" s="78" t="s">
        <v>438</v>
      </c>
      <c r="B97" s="79" t="s">
        <v>69</v>
      </c>
      <c r="C97" s="79" t="s">
        <v>135</v>
      </c>
      <c r="D97" s="79" t="s">
        <v>268</v>
      </c>
      <c r="E97" s="80">
        <f>E98+E102</f>
        <v>116597.6</v>
      </c>
      <c r="F97" s="80">
        <f>F98+F102</f>
        <v>44669.9</v>
      </c>
      <c r="G97" s="80">
        <f t="shared" si="7"/>
        <v>38.31116592451303</v>
      </c>
    </row>
    <row r="98" spans="1:7" s="57" customFormat="1" ht="25.5" outlineLevel="3">
      <c r="A98" s="72" t="s">
        <v>439</v>
      </c>
      <c r="B98" s="79" t="s">
        <v>69</v>
      </c>
      <c r="C98" s="79" t="s">
        <v>135</v>
      </c>
      <c r="D98" s="79" t="s">
        <v>321</v>
      </c>
      <c r="E98" s="80">
        <f>E99+E100+E101</f>
        <v>110142</v>
      </c>
      <c r="F98" s="80">
        <f>F99+F100+F101</f>
        <v>38214.3</v>
      </c>
      <c r="G98" s="80">
        <f t="shared" si="7"/>
        <v>34.695484011548736</v>
      </c>
    </row>
    <row r="99" spans="1:7" s="57" customFormat="1" ht="12.75" outlineLevel="3">
      <c r="A99" s="78" t="s">
        <v>225</v>
      </c>
      <c r="B99" s="79" t="s">
        <v>69</v>
      </c>
      <c r="C99" s="79" t="s">
        <v>135</v>
      </c>
      <c r="D99" s="79" t="s">
        <v>436</v>
      </c>
      <c r="E99" s="80">
        <v>66205.2</v>
      </c>
      <c r="F99" s="80">
        <v>20170.3</v>
      </c>
      <c r="G99" s="80">
        <f t="shared" si="7"/>
        <v>30.466337991577703</v>
      </c>
    </row>
    <row r="100" spans="1:7" s="57" customFormat="1" ht="12.75" outlineLevel="3">
      <c r="A100" s="78" t="s">
        <v>225</v>
      </c>
      <c r="B100" s="79" t="s">
        <v>69</v>
      </c>
      <c r="C100" s="79" t="s">
        <v>135</v>
      </c>
      <c r="D100" s="79" t="s">
        <v>437</v>
      </c>
      <c r="E100" s="80">
        <v>37958.5</v>
      </c>
      <c r="F100" s="80">
        <v>14144</v>
      </c>
      <c r="G100" s="80">
        <f t="shared" si="7"/>
        <v>37.261746380916</v>
      </c>
    </row>
    <row r="101" spans="1:7" s="57" customFormat="1" ht="12.75" outlineLevel="3">
      <c r="A101" s="78" t="s">
        <v>225</v>
      </c>
      <c r="B101" s="79" t="s">
        <v>69</v>
      </c>
      <c r="C101" s="79" t="s">
        <v>135</v>
      </c>
      <c r="D101" s="79" t="s">
        <v>322</v>
      </c>
      <c r="E101" s="80">
        <v>5978.3</v>
      </c>
      <c r="F101" s="80">
        <v>3900</v>
      </c>
      <c r="G101" s="80">
        <f t="shared" si="7"/>
        <v>65.23593663750565</v>
      </c>
    </row>
    <row r="102" spans="1:7" s="57" customFormat="1" ht="25.5" outlineLevel="3">
      <c r="A102" s="72" t="s">
        <v>440</v>
      </c>
      <c r="B102" s="79" t="s">
        <v>69</v>
      </c>
      <c r="C102" s="79" t="s">
        <v>135</v>
      </c>
      <c r="D102" s="79" t="s">
        <v>269</v>
      </c>
      <c r="E102" s="80">
        <f>E103+E104</f>
        <v>6455.6</v>
      </c>
      <c r="F102" s="80">
        <f>F103+F104</f>
        <v>6455.6</v>
      </c>
      <c r="G102" s="80">
        <f t="shared" si="7"/>
        <v>100</v>
      </c>
    </row>
    <row r="103" spans="1:7" s="57" customFormat="1" ht="12.75" outlineLevel="3">
      <c r="A103" s="78" t="s">
        <v>225</v>
      </c>
      <c r="B103" s="79" t="s">
        <v>69</v>
      </c>
      <c r="C103" s="79" t="s">
        <v>135</v>
      </c>
      <c r="D103" s="79" t="s">
        <v>441</v>
      </c>
      <c r="E103" s="80">
        <v>2900</v>
      </c>
      <c r="F103" s="80">
        <v>2900</v>
      </c>
      <c r="G103" s="80">
        <f t="shared" si="7"/>
        <v>100</v>
      </c>
    </row>
    <row r="104" spans="1:7" s="57" customFormat="1" ht="12.75" outlineLevel="3">
      <c r="A104" s="78" t="s">
        <v>225</v>
      </c>
      <c r="B104" s="79" t="s">
        <v>69</v>
      </c>
      <c r="C104" s="79" t="s">
        <v>135</v>
      </c>
      <c r="D104" s="79" t="s">
        <v>270</v>
      </c>
      <c r="E104" s="80">
        <v>3555.6</v>
      </c>
      <c r="F104" s="80">
        <v>3555.6</v>
      </c>
      <c r="G104" s="80">
        <f t="shared" si="7"/>
        <v>100</v>
      </c>
    </row>
    <row r="105" spans="1:7" s="8" customFormat="1" ht="12.75" outlineLevel="3">
      <c r="A105" s="83" t="s">
        <v>80</v>
      </c>
      <c r="B105" s="81" t="s">
        <v>69</v>
      </c>
      <c r="C105" s="81" t="s">
        <v>40</v>
      </c>
      <c r="D105" s="81"/>
      <c r="E105" s="82">
        <f>E106</f>
        <v>238.3</v>
      </c>
      <c r="F105" s="82">
        <f>F106</f>
        <v>204.8</v>
      </c>
      <c r="G105" s="82">
        <f t="shared" si="7"/>
        <v>85.94208980276962</v>
      </c>
    </row>
    <row r="106" spans="1:7" s="5" customFormat="1" ht="12.75" outlineLevel="3">
      <c r="A106" s="78" t="s">
        <v>161</v>
      </c>
      <c r="B106" s="79" t="s">
        <v>69</v>
      </c>
      <c r="C106" s="79" t="s">
        <v>40</v>
      </c>
      <c r="D106" s="79" t="s">
        <v>228</v>
      </c>
      <c r="E106" s="80">
        <f>E107</f>
        <v>238.3</v>
      </c>
      <c r="F106" s="80">
        <f>F107</f>
        <v>204.8</v>
      </c>
      <c r="G106" s="80">
        <f t="shared" si="7"/>
        <v>85.94208980276962</v>
      </c>
    </row>
    <row r="107" spans="1:7" s="8" customFormat="1" ht="25.5" outlineLevel="1">
      <c r="A107" s="78" t="s">
        <v>169</v>
      </c>
      <c r="B107" s="79" t="s">
        <v>69</v>
      </c>
      <c r="C107" s="79" t="s">
        <v>40</v>
      </c>
      <c r="D107" s="79" t="s">
        <v>271</v>
      </c>
      <c r="E107" s="80">
        <v>238.3</v>
      </c>
      <c r="F107" s="80">
        <v>204.8</v>
      </c>
      <c r="G107" s="80">
        <f t="shared" si="7"/>
        <v>85.94208980276962</v>
      </c>
    </row>
    <row r="108" spans="1:7" s="5" customFormat="1" ht="12.75" outlineLevel="2">
      <c r="A108" s="83" t="s">
        <v>140</v>
      </c>
      <c r="B108" s="81" t="s">
        <v>69</v>
      </c>
      <c r="C108" s="81" t="s">
        <v>41</v>
      </c>
      <c r="D108" s="81"/>
      <c r="E108" s="82">
        <f>E109+E117</f>
        <v>12138.8</v>
      </c>
      <c r="F108" s="82">
        <f>F109+F117</f>
        <v>12138.7</v>
      </c>
      <c r="G108" s="82">
        <f t="shared" si="7"/>
        <v>99.99917619534058</v>
      </c>
    </row>
    <row r="109" spans="1:7" s="8" customFormat="1" ht="12.75" outlineLevel="2">
      <c r="A109" s="83" t="s">
        <v>81</v>
      </c>
      <c r="B109" s="81" t="s">
        <v>69</v>
      </c>
      <c r="C109" s="81" t="s">
        <v>42</v>
      </c>
      <c r="D109" s="81"/>
      <c r="E109" s="82">
        <f>E110+E112</f>
        <v>11430.5</v>
      </c>
      <c r="F109" s="82">
        <f>F110+F112</f>
        <v>11430.400000000001</v>
      </c>
      <c r="G109" s="82">
        <f t="shared" si="7"/>
        <v>99.99912514763135</v>
      </c>
    </row>
    <row r="110" spans="1:7" s="8" customFormat="1" ht="12.75" outlineLevel="2">
      <c r="A110" s="78" t="s">
        <v>161</v>
      </c>
      <c r="B110" s="79" t="s">
        <v>69</v>
      </c>
      <c r="C110" s="79" t="s">
        <v>42</v>
      </c>
      <c r="D110" s="79" t="s">
        <v>228</v>
      </c>
      <c r="E110" s="80">
        <f>E111</f>
        <v>3881</v>
      </c>
      <c r="F110" s="80">
        <f>F111</f>
        <v>3881</v>
      </c>
      <c r="G110" s="80">
        <f t="shared" si="7"/>
        <v>100</v>
      </c>
    </row>
    <row r="111" spans="1:7" s="57" customFormat="1" ht="38.25" outlineLevel="2">
      <c r="A111" s="78" t="s">
        <v>206</v>
      </c>
      <c r="B111" s="79" t="s">
        <v>69</v>
      </c>
      <c r="C111" s="79" t="s">
        <v>42</v>
      </c>
      <c r="D111" s="79" t="s">
        <v>272</v>
      </c>
      <c r="E111" s="80">
        <v>3881</v>
      </c>
      <c r="F111" s="80">
        <v>3881</v>
      </c>
      <c r="G111" s="80">
        <f t="shared" si="7"/>
        <v>100</v>
      </c>
    </row>
    <row r="112" spans="1:7" s="5" customFormat="1" ht="38.25" outlineLevel="3">
      <c r="A112" s="78" t="s">
        <v>273</v>
      </c>
      <c r="B112" s="79" t="s">
        <v>69</v>
      </c>
      <c r="C112" s="79" t="s">
        <v>42</v>
      </c>
      <c r="D112" s="79" t="s">
        <v>274</v>
      </c>
      <c r="E112" s="80">
        <f>E113</f>
        <v>7549.5</v>
      </c>
      <c r="F112" s="80">
        <f>F113</f>
        <v>7549.400000000001</v>
      </c>
      <c r="G112" s="80">
        <f t="shared" si="7"/>
        <v>99.99867540896749</v>
      </c>
    </row>
    <row r="113" spans="1:7" s="5" customFormat="1" ht="38.25" outlineLevel="3">
      <c r="A113" s="72" t="s">
        <v>275</v>
      </c>
      <c r="B113" s="79" t="s">
        <v>69</v>
      </c>
      <c r="C113" s="79" t="s">
        <v>42</v>
      </c>
      <c r="D113" s="79" t="s">
        <v>276</v>
      </c>
      <c r="E113" s="80">
        <f>E114+E115+E116</f>
        <v>7549.5</v>
      </c>
      <c r="F113" s="80">
        <f>F114+F115+F116</f>
        <v>7549.400000000001</v>
      </c>
      <c r="G113" s="80">
        <f t="shared" si="7"/>
        <v>99.99867540896749</v>
      </c>
    </row>
    <row r="114" spans="1:7" s="5" customFormat="1" ht="15" customHeight="1" outlineLevel="3">
      <c r="A114" s="78" t="s">
        <v>225</v>
      </c>
      <c r="B114" s="79" t="s">
        <v>69</v>
      </c>
      <c r="C114" s="79" t="s">
        <v>42</v>
      </c>
      <c r="D114" s="79" t="s">
        <v>277</v>
      </c>
      <c r="E114" s="80">
        <v>7159.1</v>
      </c>
      <c r="F114" s="80">
        <v>7159.1</v>
      </c>
      <c r="G114" s="80">
        <f t="shared" si="7"/>
        <v>100</v>
      </c>
    </row>
    <row r="115" spans="1:7" s="5" customFormat="1" ht="12.75" outlineLevel="3">
      <c r="A115" s="78" t="s">
        <v>225</v>
      </c>
      <c r="B115" s="79" t="s">
        <v>69</v>
      </c>
      <c r="C115" s="79" t="s">
        <v>42</v>
      </c>
      <c r="D115" s="79" t="s">
        <v>278</v>
      </c>
      <c r="E115" s="80">
        <v>302</v>
      </c>
      <c r="F115" s="80">
        <v>302</v>
      </c>
      <c r="G115" s="80">
        <f t="shared" si="7"/>
        <v>100</v>
      </c>
    </row>
    <row r="116" spans="1:7" s="5" customFormat="1" ht="12.75" outlineLevel="3">
      <c r="A116" s="78" t="s">
        <v>225</v>
      </c>
      <c r="B116" s="79" t="s">
        <v>69</v>
      </c>
      <c r="C116" s="79" t="s">
        <v>42</v>
      </c>
      <c r="D116" s="79" t="s">
        <v>279</v>
      </c>
      <c r="E116" s="80">
        <v>88.4</v>
      </c>
      <c r="F116" s="80">
        <v>88.3</v>
      </c>
      <c r="G116" s="80">
        <f t="shared" si="7"/>
        <v>99.88687782805428</v>
      </c>
    </row>
    <row r="117" spans="1:7" s="8" customFormat="1" ht="12.75">
      <c r="A117" s="83" t="s">
        <v>87</v>
      </c>
      <c r="B117" s="81" t="s">
        <v>69</v>
      </c>
      <c r="C117" s="81" t="s">
        <v>44</v>
      </c>
      <c r="D117" s="81"/>
      <c r="E117" s="82">
        <f>E118+E121</f>
        <v>708.3000000000001</v>
      </c>
      <c r="F117" s="82">
        <f>F118+F121</f>
        <v>708.3000000000001</v>
      </c>
      <c r="G117" s="82">
        <f t="shared" si="7"/>
        <v>100</v>
      </c>
    </row>
    <row r="118" spans="1:7" s="8" customFormat="1" ht="25.5">
      <c r="A118" s="78" t="s">
        <v>442</v>
      </c>
      <c r="B118" s="79" t="s">
        <v>69</v>
      </c>
      <c r="C118" s="79" t="s">
        <v>44</v>
      </c>
      <c r="D118" s="79" t="s">
        <v>282</v>
      </c>
      <c r="E118" s="80">
        <f>E119</f>
        <v>10.6</v>
      </c>
      <c r="F118" s="80">
        <f>F119</f>
        <v>10.6</v>
      </c>
      <c r="G118" s="80">
        <f t="shared" si="7"/>
        <v>100</v>
      </c>
    </row>
    <row r="119" spans="1:7" s="8" customFormat="1" ht="25.5">
      <c r="A119" s="72" t="s">
        <v>280</v>
      </c>
      <c r="B119" s="79" t="s">
        <v>69</v>
      </c>
      <c r="C119" s="79" t="s">
        <v>44</v>
      </c>
      <c r="D119" s="79" t="s">
        <v>443</v>
      </c>
      <c r="E119" s="80">
        <f>E120</f>
        <v>10.6</v>
      </c>
      <c r="F119" s="80">
        <f>F120</f>
        <v>10.6</v>
      </c>
      <c r="G119" s="80">
        <f t="shared" si="7"/>
        <v>100</v>
      </c>
    </row>
    <row r="120" spans="1:7" s="8" customFormat="1" ht="12.75">
      <c r="A120" s="78" t="s">
        <v>225</v>
      </c>
      <c r="B120" s="79" t="s">
        <v>69</v>
      </c>
      <c r="C120" s="79" t="s">
        <v>44</v>
      </c>
      <c r="D120" s="79" t="s">
        <v>444</v>
      </c>
      <c r="E120" s="80">
        <v>10.6</v>
      </c>
      <c r="F120" s="80">
        <v>10.6</v>
      </c>
      <c r="G120" s="80">
        <f t="shared" si="7"/>
        <v>100</v>
      </c>
    </row>
    <row r="121" spans="1:7" s="8" customFormat="1" ht="38.25">
      <c r="A121" s="78" t="s">
        <v>445</v>
      </c>
      <c r="B121" s="79" t="s">
        <v>69</v>
      </c>
      <c r="C121" s="79" t="s">
        <v>44</v>
      </c>
      <c r="D121" s="79" t="s">
        <v>283</v>
      </c>
      <c r="E121" s="80">
        <f>E122</f>
        <v>697.7</v>
      </c>
      <c r="F121" s="80">
        <f>F122</f>
        <v>697.7</v>
      </c>
      <c r="G121" s="80">
        <f t="shared" si="7"/>
        <v>100</v>
      </c>
    </row>
    <row r="122" spans="1:7" s="8" customFormat="1" ht="25.5">
      <c r="A122" s="72" t="s">
        <v>281</v>
      </c>
      <c r="B122" s="79" t="s">
        <v>69</v>
      </c>
      <c r="C122" s="79" t="s">
        <v>44</v>
      </c>
      <c r="D122" s="79" t="s">
        <v>285</v>
      </c>
      <c r="E122" s="80">
        <f>E123</f>
        <v>697.7</v>
      </c>
      <c r="F122" s="80">
        <f>F123</f>
        <v>697.7</v>
      </c>
      <c r="G122" s="80">
        <f t="shared" si="7"/>
        <v>100</v>
      </c>
    </row>
    <row r="123" spans="1:7" s="8" customFormat="1" ht="12.75">
      <c r="A123" s="78" t="s">
        <v>225</v>
      </c>
      <c r="B123" s="79" t="s">
        <v>69</v>
      </c>
      <c r="C123" s="79" t="s">
        <v>44</v>
      </c>
      <c r="D123" s="79" t="s">
        <v>287</v>
      </c>
      <c r="E123" s="80">
        <v>697.7</v>
      </c>
      <c r="F123" s="80">
        <v>697.7</v>
      </c>
      <c r="G123" s="80">
        <f>F123/E123*100</f>
        <v>100</v>
      </c>
    </row>
    <row r="124" spans="1:7" s="8" customFormat="1" ht="12.75">
      <c r="A124" s="83" t="s">
        <v>142</v>
      </c>
      <c r="B124" s="81" t="s">
        <v>69</v>
      </c>
      <c r="C124" s="81" t="s">
        <v>46</v>
      </c>
      <c r="D124" s="81"/>
      <c r="E124" s="82">
        <f aca="true" t="shared" si="8" ref="E124:F127">E125</f>
        <v>26315.8</v>
      </c>
      <c r="F124" s="82">
        <f t="shared" si="8"/>
        <v>26312.1</v>
      </c>
      <c r="G124" s="80">
        <f aca="true" t="shared" si="9" ref="G124:G130">F124/E124*100</f>
        <v>99.985940005624</v>
      </c>
    </row>
    <row r="125" spans="1:7" s="8" customFormat="1" ht="12.75">
      <c r="A125" s="83" t="s">
        <v>74</v>
      </c>
      <c r="B125" s="81" t="s">
        <v>69</v>
      </c>
      <c r="C125" s="81" t="s">
        <v>48</v>
      </c>
      <c r="D125" s="81"/>
      <c r="E125" s="82">
        <f t="shared" si="8"/>
        <v>26315.8</v>
      </c>
      <c r="F125" s="82">
        <f t="shared" si="8"/>
        <v>26312.1</v>
      </c>
      <c r="G125" s="80">
        <f t="shared" si="9"/>
        <v>99.985940005624</v>
      </c>
    </row>
    <row r="126" spans="1:7" s="8" customFormat="1" ht="25.5">
      <c r="A126" s="78" t="s">
        <v>430</v>
      </c>
      <c r="B126" s="79" t="s">
        <v>69</v>
      </c>
      <c r="C126" s="79" t="s">
        <v>48</v>
      </c>
      <c r="D126" s="73" t="s">
        <v>232</v>
      </c>
      <c r="E126" s="80">
        <f t="shared" si="8"/>
        <v>26315.8</v>
      </c>
      <c r="F126" s="80">
        <f t="shared" si="8"/>
        <v>26312.1</v>
      </c>
      <c r="G126" s="80">
        <f t="shared" si="9"/>
        <v>99.985940005624</v>
      </c>
    </row>
    <row r="127" spans="1:7" s="8" customFormat="1" ht="38.25">
      <c r="A127" s="78" t="s">
        <v>433</v>
      </c>
      <c r="B127" s="79" t="s">
        <v>69</v>
      </c>
      <c r="C127" s="79" t="s">
        <v>48</v>
      </c>
      <c r="D127" s="73" t="s">
        <v>260</v>
      </c>
      <c r="E127" s="80">
        <f t="shared" si="8"/>
        <v>26315.8</v>
      </c>
      <c r="F127" s="80">
        <f t="shared" si="8"/>
        <v>26312.1</v>
      </c>
      <c r="G127" s="80">
        <f t="shared" si="9"/>
        <v>99.985940005624</v>
      </c>
    </row>
    <row r="128" spans="1:7" s="8" customFormat="1" ht="51">
      <c r="A128" s="72" t="s">
        <v>446</v>
      </c>
      <c r="B128" s="79" t="s">
        <v>69</v>
      </c>
      <c r="C128" s="79" t="s">
        <v>48</v>
      </c>
      <c r="D128" s="73" t="s">
        <v>447</v>
      </c>
      <c r="E128" s="80">
        <f>E129+E130</f>
        <v>26315.8</v>
      </c>
      <c r="F128" s="80">
        <f>F129+F130</f>
        <v>26312.1</v>
      </c>
      <c r="G128" s="80">
        <f t="shared" si="9"/>
        <v>99.985940005624</v>
      </c>
    </row>
    <row r="129" spans="1:7" s="8" customFormat="1" ht="12.75">
      <c r="A129" s="78" t="s">
        <v>225</v>
      </c>
      <c r="B129" s="79" t="s">
        <v>69</v>
      </c>
      <c r="C129" s="79" t="s">
        <v>48</v>
      </c>
      <c r="D129" s="73" t="s">
        <v>448</v>
      </c>
      <c r="E129" s="80">
        <v>25000</v>
      </c>
      <c r="F129" s="80">
        <v>24996.5</v>
      </c>
      <c r="G129" s="80">
        <f t="shared" si="9"/>
        <v>99.98599999999999</v>
      </c>
    </row>
    <row r="130" spans="1:7" s="8" customFormat="1" ht="12.75">
      <c r="A130" s="78" t="s">
        <v>225</v>
      </c>
      <c r="B130" s="79" t="s">
        <v>69</v>
      </c>
      <c r="C130" s="79" t="s">
        <v>48</v>
      </c>
      <c r="D130" s="73" t="s">
        <v>449</v>
      </c>
      <c r="E130" s="80">
        <v>1315.8</v>
      </c>
      <c r="F130" s="80">
        <v>1315.6</v>
      </c>
      <c r="G130" s="80">
        <f t="shared" si="9"/>
        <v>99.98480012159902</v>
      </c>
    </row>
    <row r="131" spans="1:7" s="5" customFormat="1" ht="12.75" outlineLevel="2">
      <c r="A131" s="83" t="s">
        <v>143</v>
      </c>
      <c r="B131" s="81" t="s">
        <v>69</v>
      </c>
      <c r="C131" s="81" t="s">
        <v>54</v>
      </c>
      <c r="D131" s="81"/>
      <c r="E131" s="82">
        <f aca="true" t="shared" si="10" ref="E131:F133">E132</f>
        <v>9722.5</v>
      </c>
      <c r="F131" s="82">
        <f t="shared" si="10"/>
        <v>9722.5</v>
      </c>
      <c r="G131" s="82">
        <f t="shared" si="7"/>
        <v>100</v>
      </c>
    </row>
    <row r="132" spans="1:7" s="8" customFormat="1" ht="12.75" outlineLevel="3">
      <c r="A132" s="83" t="s">
        <v>78</v>
      </c>
      <c r="B132" s="81" t="s">
        <v>69</v>
      </c>
      <c r="C132" s="81" t="s">
        <v>57</v>
      </c>
      <c r="D132" s="81"/>
      <c r="E132" s="82">
        <f t="shared" si="10"/>
        <v>9722.5</v>
      </c>
      <c r="F132" s="82">
        <f t="shared" si="10"/>
        <v>9722.5</v>
      </c>
      <c r="G132" s="82">
        <f t="shared" si="7"/>
        <v>100</v>
      </c>
    </row>
    <row r="133" spans="1:7" s="5" customFormat="1" ht="12.75" outlineLevel="3">
      <c r="A133" s="78" t="s">
        <v>161</v>
      </c>
      <c r="B133" s="79" t="s">
        <v>69</v>
      </c>
      <c r="C133" s="79" t="s">
        <v>57</v>
      </c>
      <c r="D133" s="79" t="s">
        <v>228</v>
      </c>
      <c r="E133" s="80">
        <f t="shared" si="10"/>
        <v>9722.5</v>
      </c>
      <c r="F133" s="80">
        <f t="shared" si="10"/>
        <v>9722.5</v>
      </c>
      <c r="G133" s="80">
        <f t="shared" si="7"/>
        <v>100</v>
      </c>
    </row>
    <row r="134" spans="1:7" s="57" customFormat="1" ht="66" customHeight="1" outlineLevel="3">
      <c r="A134" s="78" t="s">
        <v>288</v>
      </c>
      <c r="B134" s="79" t="s">
        <v>69</v>
      </c>
      <c r="C134" s="79" t="s">
        <v>57</v>
      </c>
      <c r="D134" s="79" t="s">
        <v>450</v>
      </c>
      <c r="E134" s="80">
        <v>9722.5</v>
      </c>
      <c r="F134" s="80">
        <v>9722.5</v>
      </c>
      <c r="G134" s="80">
        <f t="shared" si="7"/>
        <v>100</v>
      </c>
    </row>
    <row r="135" spans="1:7" s="8" customFormat="1" ht="15.75" outlineLevel="1">
      <c r="A135" s="85" t="s">
        <v>217</v>
      </c>
      <c r="B135" s="81" t="s">
        <v>70</v>
      </c>
      <c r="C135" s="81"/>
      <c r="D135" s="81"/>
      <c r="E135" s="82">
        <f>E136+E170+E200+E230+E247+E252+E271</f>
        <v>234069.9</v>
      </c>
      <c r="F135" s="82">
        <f>F136+F170+F200+F230+F247+F252+F271</f>
        <v>231011.00000000003</v>
      </c>
      <c r="G135" s="82">
        <f t="shared" si="7"/>
        <v>98.69316815190678</v>
      </c>
    </row>
    <row r="136" spans="1:7" s="8" customFormat="1" ht="12.75" outlineLevel="1">
      <c r="A136" s="83" t="s">
        <v>148</v>
      </c>
      <c r="B136" s="81" t="s">
        <v>70</v>
      </c>
      <c r="C136" s="81" t="s">
        <v>32</v>
      </c>
      <c r="D136" s="81"/>
      <c r="E136" s="82">
        <f>E137+E140+E146+E152+E149</f>
        <v>46285.4</v>
      </c>
      <c r="F136" s="82">
        <f>F137+F140+F146+F152+F149</f>
        <v>45508.4</v>
      </c>
      <c r="G136" s="82">
        <f t="shared" si="7"/>
        <v>98.32128489761351</v>
      </c>
    </row>
    <row r="137" spans="1:7" s="8" customFormat="1" ht="19.5" customHeight="1" outlineLevel="1">
      <c r="A137" s="83" t="s">
        <v>302</v>
      </c>
      <c r="B137" s="81" t="s">
        <v>70</v>
      </c>
      <c r="C137" s="81" t="s">
        <v>33</v>
      </c>
      <c r="D137" s="81"/>
      <c r="E137" s="82">
        <f>E138</f>
        <v>1746</v>
      </c>
      <c r="F137" s="82">
        <f>F138</f>
        <v>1745.8</v>
      </c>
      <c r="G137" s="82">
        <f t="shared" si="7"/>
        <v>99.9885452462772</v>
      </c>
    </row>
    <row r="138" spans="1:7" s="8" customFormat="1" ht="12.75" outlineLevel="1">
      <c r="A138" s="78" t="s">
        <v>161</v>
      </c>
      <c r="B138" s="79" t="s">
        <v>70</v>
      </c>
      <c r="C138" s="79" t="s">
        <v>33</v>
      </c>
      <c r="D138" s="79" t="s">
        <v>228</v>
      </c>
      <c r="E138" s="80">
        <f>E139</f>
        <v>1746</v>
      </c>
      <c r="F138" s="80">
        <f>F139</f>
        <v>1745.8</v>
      </c>
      <c r="G138" s="80">
        <f t="shared" si="7"/>
        <v>99.9885452462772</v>
      </c>
    </row>
    <row r="139" spans="1:7" s="8" customFormat="1" ht="27" customHeight="1" outlineLevel="1">
      <c r="A139" s="78" t="s">
        <v>170</v>
      </c>
      <c r="B139" s="79" t="s">
        <v>70</v>
      </c>
      <c r="C139" s="79" t="s">
        <v>33</v>
      </c>
      <c r="D139" s="79" t="s">
        <v>301</v>
      </c>
      <c r="E139" s="80">
        <v>1746</v>
      </c>
      <c r="F139" s="80">
        <v>1745.8</v>
      </c>
      <c r="G139" s="80">
        <f t="shared" si="7"/>
        <v>99.9885452462772</v>
      </c>
    </row>
    <row r="140" spans="1:7" s="8" customFormat="1" ht="17.25" customHeight="1" outlineLevel="1">
      <c r="A140" s="83" t="s">
        <v>219</v>
      </c>
      <c r="B140" s="81" t="s">
        <v>70</v>
      </c>
      <c r="C140" s="81" t="s">
        <v>35</v>
      </c>
      <c r="D140" s="81"/>
      <c r="E140" s="82">
        <f>E141+E143</f>
        <v>41671.9</v>
      </c>
      <c r="F140" s="82">
        <f>F141+F143</f>
        <v>41011</v>
      </c>
      <c r="G140" s="82">
        <f t="shared" si="7"/>
        <v>98.4140391966769</v>
      </c>
    </row>
    <row r="141" spans="1:7" s="8" customFormat="1" ht="24.75" customHeight="1" outlineLevel="1">
      <c r="A141" s="78" t="s">
        <v>161</v>
      </c>
      <c r="B141" s="79" t="s">
        <v>70</v>
      </c>
      <c r="C141" s="79" t="s">
        <v>35</v>
      </c>
      <c r="D141" s="79" t="s">
        <v>228</v>
      </c>
      <c r="E141" s="80">
        <f>E142</f>
        <v>41641.9</v>
      </c>
      <c r="F141" s="80">
        <f>F142</f>
        <v>40995.9</v>
      </c>
      <c r="G141" s="80">
        <f t="shared" si="7"/>
        <v>98.44867789414027</v>
      </c>
    </row>
    <row r="142" spans="1:7" s="8" customFormat="1" ht="25.5" outlineLevel="1">
      <c r="A142" s="78" t="s">
        <v>162</v>
      </c>
      <c r="B142" s="79" t="s">
        <v>70</v>
      </c>
      <c r="C142" s="79" t="s">
        <v>35</v>
      </c>
      <c r="D142" s="79" t="s">
        <v>213</v>
      </c>
      <c r="E142" s="80">
        <v>41641.9</v>
      </c>
      <c r="F142" s="80">
        <v>40995.9</v>
      </c>
      <c r="G142" s="80">
        <f t="shared" si="7"/>
        <v>98.44867789414027</v>
      </c>
    </row>
    <row r="143" spans="1:7" s="8" customFormat="1" ht="38.25" outlineLevel="1">
      <c r="A143" s="78" t="s">
        <v>514</v>
      </c>
      <c r="B143" s="79" t="s">
        <v>70</v>
      </c>
      <c r="C143" s="79" t="s">
        <v>35</v>
      </c>
      <c r="D143" s="79" t="s">
        <v>303</v>
      </c>
      <c r="E143" s="80">
        <f>E144</f>
        <v>30</v>
      </c>
      <c r="F143" s="80">
        <f>F144</f>
        <v>15.1</v>
      </c>
      <c r="G143" s="80">
        <f t="shared" si="7"/>
        <v>50.33333333333333</v>
      </c>
    </row>
    <row r="144" spans="1:7" s="8" customFormat="1" ht="25.5" outlineLevel="1">
      <c r="A144" s="78" t="s">
        <v>216</v>
      </c>
      <c r="B144" s="79" t="s">
        <v>70</v>
      </c>
      <c r="C144" s="79" t="s">
        <v>57</v>
      </c>
      <c r="D144" s="79" t="s">
        <v>226</v>
      </c>
      <c r="E144" s="80">
        <f>E145</f>
        <v>30</v>
      </c>
      <c r="F144" s="80">
        <f>F145</f>
        <v>15.1</v>
      </c>
      <c r="G144" s="80">
        <f t="shared" si="7"/>
        <v>50.33333333333333</v>
      </c>
    </row>
    <row r="145" spans="1:7" s="5" customFormat="1" ht="12.75" outlineLevel="2">
      <c r="A145" s="78" t="s">
        <v>225</v>
      </c>
      <c r="B145" s="79" t="s">
        <v>70</v>
      </c>
      <c r="C145" s="79" t="s">
        <v>35</v>
      </c>
      <c r="D145" s="79" t="s">
        <v>215</v>
      </c>
      <c r="E145" s="80">
        <v>30</v>
      </c>
      <c r="F145" s="80">
        <v>15.1</v>
      </c>
      <c r="G145" s="80">
        <f t="shared" si="7"/>
        <v>50.33333333333333</v>
      </c>
    </row>
    <row r="146" spans="1:7" s="5" customFormat="1" ht="12.75" outlineLevel="3">
      <c r="A146" s="83" t="s">
        <v>83</v>
      </c>
      <c r="B146" s="81" t="s">
        <v>70</v>
      </c>
      <c r="C146" s="81" t="s">
        <v>36</v>
      </c>
      <c r="D146" s="81"/>
      <c r="E146" s="82">
        <f>E147</f>
        <v>16</v>
      </c>
      <c r="F146" s="82">
        <f>F147</f>
        <v>7.5</v>
      </c>
      <c r="G146" s="82">
        <f aca="true" t="shared" si="11" ref="G146:G276">F146/E146*100</f>
        <v>46.875</v>
      </c>
    </row>
    <row r="147" spans="1:7" s="5" customFormat="1" ht="12.75" outlineLevel="3">
      <c r="A147" s="78" t="s">
        <v>161</v>
      </c>
      <c r="B147" s="79" t="s">
        <v>70</v>
      </c>
      <c r="C147" s="79" t="s">
        <v>36</v>
      </c>
      <c r="D147" s="79" t="s">
        <v>228</v>
      </c>
      <c r="E147" s="80">
        <f>E148</f>
        <v>16</v>
      </c>
      <c r="F147" s="80">
        <f>F148</f>
        <v>7.5</v>
      </c>
      <c r="G147" s="80">
        <f t="shared" si="11"/>
        <v>46.875</v>
      </c>
    </row>
    <row r="148" spans="1:7" s="5" customFormat="1" ht="63.75" outlineLevel="3">
      <c r="A148" s="78" t="s">
        <v>304</v>
      </c>
      <c r="B148" s="79" t="s">
        <v>70</v>
      </c>
      <c r="C148" s="79" t="s">
        <v>36</v>
      </c>
      <c r="D148" s="79" t="s">
        <v>305</v>
      </c>
      <c r="E148" s="80">
        <v>16</v>
      </c>
      <c r="F148" s="80">
        <v>7.5</v>
      </c>
      <c r="G148" s="80">
        <f t="shared" si="11"/>
        <v>46.875</v>
      </c>
    </row>
    <row r="149" spans="1:7" s="5" customFormat="1" ht="12.75" outlineLevel="3">
      <c r="A149" s="83" t="s">
        <v>208</v>
      </c>
      <c r="B149" s="81" t="s">
        <v>70</v>
      </c>
      <c r="C149" s="81" t="s">
        <v>209</v>
      </c>
      <c r="D149" s="79"/>
      <c r="E149" s="82">
        <f>E150</f>
        <v>25</v>
      </c>
      <c r="F149" s="82">
        <f>F150</f>
        <v>0</v>
      </c>
      <c r="G149" s="82">
        <f t="shared" si="11"/>
        <v>0</v>
      </c>
    </row>
    <row r="150" spans="1:7" s="5" customFormat="1" ht="12.75" outlineLevel="3">
      <c r="A150" s="78" t="s">
        <v>161</v>
      </c>
      <c r="B150" s="79" t="s">
        <v>70</v>
      </c>
      <c r="C150" s="79" t="s">
        <v>209</v>
      </c>
      <c r="D150" s="79" t="s">
        <v>228</v>
      </c>
      <c r="E150" s="80">
        <f>E151</f>
        <v>25</v>
      </c>
      <c r="F150" s="80">
        <f>F151</f>
        <v>0</v>
      </c>
      <c r="G150" s="80">
        <f t="shared" si="11"/>
        <v>0</v>
      </c>
    </row>
    <row r="151" spans="1:7" s="8" customFormat="1" ht="25.5">
      <c r="A151" s="78" t="s">
        <v>306</v>
      </c>
      <c r="B151" s="79" t="s">
        <v>70</v>
      </c>
      <c r="C151" s="79" t="s">
        <v>209</v>
      </c>
      <c r="D151" s="79" t="s">
        <v>307</v>
      </c>
      <c r="E151" s="80">
        <v>25</v>
      </c>
      <c r="F151" s="80">
        <v>0</v>
      </c>
      <c r="G151" s="80">
        <f t="shared" si="11"/>
        <v>0</v>
      </c>
    </row>
    <row r="152" spans="1:7" s="58" customFormat="1" ht="12.75">
      <c r="A152" s="83" t="s">
        <v>79</v>
      </c>
      <c r="B152" s="81" t="s">
        <v>70</v>
      </c>
      <c r="C152" s="81" t="s">
        <v>38</v>
      </c>
      <c r="D152" s="81"/>
      <c r="E152" s="82">
        <f>E153+E159+E162+E156</f>
        <v>2826.5</v>
      </c>
      <c r="F152" s="82">
        <f>F153+F159+F162+F156</f>
        <v>2744.1</v>
      </c>
      <c r="G152" s="82">
        <f t="shared" si="11"/>
        <v>97.08473376967981</v>
      </c>
    </row>
    <row r="153" spans="1:7" s="58" customFormat="1" ht="25.5">
      <c r="A153" s="78" t="s">
        <v>171</v>
      </c>
      <c r="B153" s="79" t="s">
        <v>70</v>
      </c>
      <c r="C153" s="79" t="s">
        <v>38</v>
      </c>
      <c r="D153" s="79" t="s">
        <v>309</v>
      </c>
      <c r="E153" s="80">
        <f>E154</f>
        <v>55</v>
      </c>
      <c r="F153" s="80">
        <f>F154</f>
        <v>53</v>
      </c>
      <c r="G153" s="80">
        <f t="shared" si="11"/>
        <v>96.36363636363636</v>
      </c>
    </row>
    <row r="154" spans="1:7" s="58" customFormat="1" ht="38.25">
      <c r="A154" s="78" t="s">
        <v>308</v>
      </c>
      <c r="B154" s="79" t="s">
        <v>70</v>
      </c>
      <c r="C154" s="79" t="s">
        <v>38</v>
      </c>
      <c r="D154" s="79" t="s">
        <v>310</v>
      </c>
      <c r="E154" s="80">
        <f>E155</f>
        <v>55</v>
      </c>
      <c r="F154" s="80">
        <f>F155</f>
        <v>53</v>
      </c>
      <c r="G154" s="80">
        <f t="shared" si="11"/>
        <v>96.36363636363636</v>
      </c>
    </row>
    <row r="155" spans="1:7" s="8" customFormat="1" ht="12.75" outlineLevel="1">
      <c r="A155" s="78" t="s">
        <v>225</v>
      </c>
      <c r="B155" s="79" t="s">
        <v>70</v>
      </c>
      <c r="C155" s="79" t="s">
        <v>38</v>
      </c>
      <c r="D155" s="79" t="s">
        <v>311</v>
      </c>
      <c r="E155" s="80">
        <v>55</v>
      </c>
      <c r="F155" s="80">
        <v>53</v>
      </c>
      <c r="G155" s="80">
        <f t="shared" si="11"/>
        <v>96.36363636363636</v>
      </c>
    </row>
    <row r="156" spans="1:7" s="8" customFormat="1" ht="38.25" outlineLevel="1">
      <c r="A156" s="78" t="s">
        <v>452</v>
      </c>
      <c r="B156" s="79" t="s">
        <v>70</v>
      </c>
      <c r="C156" s="79" t="s">
        <v>38</v>
      </c>
      <c r="D156" s="79" t="s">
        <v>17</v>
      </c>
      <c r="E156" s="80">
        <f>E157</f>
        <v>25</v>
      </c>
      <c r="F156" s="80">
        <f>F157</f>
        <v>10.2</v>
      </c>
      <c r="G156" s="80">
        <f t="shared" si="11"/>
        <v>40.8</v>
      </c>
    </row>
    <row r="157" spans="1:7" s="5" customFormat="1" ht="26.25" customHeight="1" outlineLevel="2">
      <c r="A157" s="78" t="s">
        <v>16</v>
      </c>
      <c r="B157" s="79" t="s">
        <v>70</v>
      </c>
      <c r="C157" s="79" t="s">
        <v>38</v>
      </c>
      <c r="D157" s="79" t="s">
        <v>18</v>
      </c>
      <c r="E157" s="80">
        <f>E158</f>
        <v>25</v>
      </c>
      <c r="F157" s="80">
        <f>F158</f>
        <v>10.2</v>
      </c>
      <c r="G157" s="80">
        <f t="shared" si="11"/>
        <v>40.8</v>
      </c>
    </row>
    <row r="158" spans="1:7" s="5" customFormat="1" ht="12.75" outlineLevel="2">
      <c r="A158" s="78" t="s">
        <v>225</v>
      </c>
      <c r="B158" s="79" t="s">
        <v>70</v>
      </c>
      <c r="C158" s="79" t="s">
        <v>38</v>
      </c>
      <c r="D158" s="79" t="s">
        <v>19</v>
      </c>
      <c r="E158" s="80">
        <v>25</v>
      </c>
      <c r="F158" s="80">
        <v>10.2</v>
      </c>
      <c r="G158" s="80">
        <f t="shared" si="11"/>
        <v>40.8</v>
      </c>
    </row>
    <row r="159" spans="1:7" s="5" customFormat="1" ht="38.25" outlineLevel="2">
      <c r="A159" s="78" t="s">
        <v>453</v>
      </c>
      <c r="B159" s="79" t="s">
        <v>70</v>
      </c>
      <c r="C159" s="79" t="s">
        <v>38</v>
      </c>
      <c r="D159" s="79" t="s">
        <v>312</v>
      </c>
      <c r="E159" s="80">
        <f>E160</f>
        <v>138</v>
      </c>
      <c r="F159" s="80">
        <f>F160</f>
        <v>138</v>
      </c>
      <c r="G159" s="80">
        <f t="shared" si="11"/>
        <v>100</v>
      </c>
    </row>
    <row r="160" spans="1:7" s="5" customFormat="1" ht="38.25" outlineLevel="2">
      <c r="A160" s="78" t="s">
        <v>313</v>
      </c>
      <c r="B160" s="79" t="s">
        <v>70</v>
      </c>
      <c r="C160" s="79" t="s">
        <v>38</v>
      </c>
      <c r="D160" s="79" t="s">
        <v>314</v>
      </c>
      <c r="E160" s="80">
        <f>E161</f>
        <v>138</v>
      </c>
      <c r="F160" s="80">
        <f>F161</f>
        <v>138</v>
      </c>
      <c r="G160" s="80">
        <f t="shared" si="11"/>
        <v>100</v>
      </c>
    </row>
    <row r="161" spans="1:7" s="8" customFormat="1" ht="12.75" outlineLevel="2">
      <c r="A161" s="78" t="s">
        <v>225</v>
      </c>
      <c r="B161" s="79" t="s">
        <v>70</v>
      </c>
      <c r="C161" s="79" t="s">
        <v>38</v>
      </c>
      <c r="D161" s="79" t="s">
        <v>315</v>
      </c>
      <c r="E161" s="80">
        <v>138</v>
      </c>
      <c r="F161" s="80">
        <v>138</v>
      </c>
      <c r="G161" s="80">
        <f t="shared" si="11"/>
        <v>100</v>
      </c>
    </row>
    <row r="162" spans="1:7" s="5" customFormat="1" ht="12.75" outlineLevel="2">
      <c r="A162" s="78" t="s">
        <v>161</v>
      </c>
      <c r="B162" s="79" t="s">
        <v>70</v>
      </c>
      <c r="C162" s="79" t="s">
        <v>38</v>
      </c>
      <c r="D162" s="79" t="s">
        <v>228</v>
      </c>
      <c r="E162" s="80">
        <f>E163+E167+E168+E169+E164+E165+E166</f>
        <v>2608.5</v>
      </c>
      <c r="F162" s="80">
        <f>F163+F167+F168+F169+F164+F165+F166</f>
        <v>2542.9</v>
      </c>
      <c r="G162" s="80">
        <f t="shared" si="11"/>
        <v>97.48514471918728</v>
      </c>
    </row>
    <row r="163" spans="1:7" s="5" customFormat="1" ht="25.5" outlineLevel="2">
      <c r="A163" s="78" t="s">
        <v>172</v>
      </c>
      <c r="B163" s="79" t="s">
        <v>70</v>
      </c>
      <c r="C163" s="79" t="s">
        <v>38</v>
      </c>
      <c r="D163" s="79" t="s">
        <v>214</v>
      </c>
      <c r="E163" s="80">
        <v>554.9</v>
      </c>
      <c r="F163" s="80">
        <v>490.7</v>
      </c>
      <c r="G163" s="80">
        <f t="shared" si="11"/>
        <v>88.4303478104163</v>
      </c>
    </row>
    <row r="164" spans="1:7" s="5" customFormat="1" ht="25.5" outlineLevel="2">
      <c r="A164" s="78" t="s">
        <v>207</v>
      </c>
      <c r="B164" s="79" t="s">
        <v>70</v>
      </c>
      <c r="C164" s="79" t="s">
        <v>38</v>
      </c>
      <c r="D164" s="79" t="s">
        <v>266</v>
      </c>
      <c r="E164" s="80">
        <v>193.3</v>
      </c>
      <c r="F164" s="80">
        <v>193.3</v>
      </c>
      <c r="G164" s="80">
        <f>F164/E164*100</f>
        <v>100</v>
      </c>
    </row>
    <row r="165" spans="1:7" s="5" customFormat="1" ht="38.25" outlineLevel="2">
      <c r="A165" s="103" t="s">
        <v>454</v>
      </c>
      <c r="B165" s="79" t="s">
        <v>70</v>
      </c>
      <c r="C165" s="79" t="s">
        <v>38</v>
      </c>
      <c r="D165" s="79" t="s">
        <v>456</v>
      </c>
      <c r="E165" s="80">
        <v>400</v>
      </c>
      <c r="F165" s="80">
        <v>400</v>
      </c>
      <c r="G165" s="80">
        <f>F165/E165*100</f>
        <v>100</v>
      </c>
    </row>
    <row r="166" spans="1:7" s="5" customFormat="1" ht="38.25" outlineLevel="2">
      <c r="A166" s="103" t="s">
        <v>455</v>
      </c>
      <c r="B166" s="79" t="s">
        <v>70</v>
      </c>
      <c r="C166" s="79" t="s">
        <v>38</v>
      </c>
      <c r="D166" s="79" t="s">
        <v>228</v>
      </c>
      <c r="E166" s="80">
        <v>99.9</v>
      </c>
      <c r="F166" s="80">
        <v>99.9</v>
      </c>
      <c r="G166" s="80">
        <f>F166/E166*100</f>
        <v>100</v>
      </c>
    </row>
    <row r="167" spans="1:7" s="5" customFormat="1" ht="76.5" outlineLevel="2">
      <c r="A167" s="78" t="s">
        <v>173</v>
      </c>
      <c r="B167" s="79" t="s">
        <v>70</v>
      </c>
      <c r="C167" s="79" t="s">
        <v>38</v>
      </c>
      <c r="D167" s="79" t="s">
        <v>21</v>
      </c>
      <c r="E167" s="80">
        <v>319.1</v>
      </c>
      <c r="F167" s="80">
        <v>319.1</v>
      </c>
      <c r="G167" s="80">
        <f t="shared" si="11"/>
        <v>100</v>
      </c>
    </row>
    <row r="168" spans="1:7" s="5" customFormat="1" ht="51" outlineLevel="2">
      <c r="A168" s="78" t="s">
        <v>174</v>
      </c>
      <c r="B168" s="79" t="s">
        <v>70</v>
      </c>
      <c r="C168" s="79" t="s">
        <v>38</v>
      </c>
      <c r="D168" s="79" t="s">
        <v>22</v>
      </c>
      <c r="E168" s="80">
        <v>725.5</v>
      </c>
      <c r="F168" s="80">
        <v>724.2</v>
      </c>
      <c r="G168" s="80">
        <f t="shared" si="11"/>
        <v>99.82081323225363</v>
      </c>
    </row>
    <row r="169" spans="1:7" s="5" customFormat="1" ht="25.5" outlineLevel="2">
      <c r="A169" s="78" t="s">
        <v>175</v>
      </c>
      <c r="B169" s="79" t="s">
        <v>70</v>
      </c>
      <c r="C169" s="79" t="s">
        <v>38</v>
      </c>
      <c r="D169" s="79" t="s">
        <v>20</v>
      </c>
      <c r="E169" s="80">
        <v>315.8</v>
      </c>
      <c r="F169" s="80">
        <v>315.7</v>
      </c>
      <c r="G169" s="80">
        <f t="shared" si="11"/>
        <v>99.96833438885369</v>
      </c>
    </row>
    <row r="170" spans="1:7" s="5" customFormat="1" ht="12.75" outlineLevel="2">
      <c r="A170" s="83" t="s">
        <v>139</v>
      </c>
      <c r="B170" s="81" t="s">
        <v>70</v>
      </c>
      <c r="C170" s="81" t="s">
        <v>39</v>
      </c>
      <c r="D170" s="81"/>
      <c r="E170" s="82">
        <f>E174+E194+E171</f>
        <v>120782.80000000002</v>
      </c>
      <c r="F170" s="82">
        <f>F174+F194+F171</f>
        <v>120563.3</v>
      </c>
      <c r="G170" s="82">
        <f t="shared" si="11"/>
        <v>99.81826882635606</v>
      </c>
    </row>
    <row r="171" spans="1:7" s="5" customFormat="1" ht="12.75" outlineLevel="2">
      <c r="A171" s="83" t="s">
        <v>210</v>
      </c>
      <c r="B171" s="81" t="s">
        <v>70</v>
      </c>
      <c r="C171" s="81" t="s">
        <v>211</v>
      </c>
      <c r="D171" s="81"/>
      <c r="E171" s="82">
        <f>E172</f>
        <v>0.6</v>
      </c>
      <c r="F171" s="82">
        <f>F172</f>
        <v>0.3</v>
      </c>
      <c r="G171" s="82">
        <f t="shared" si="11"/>
        <v>50</v>
      </c>
    </row>
    <row r="172" spans="1:7" s="5" customFormat="1" ht="12.75" outlineLevel="2">
      <c r="A172" s="78" t="s">
        <v>161</v>
      </c>
      <c r="B172" s="79" t="s">
        <v>70</v>
      </c>
      <c r="C172" s="79" t="s">
        <v>211</v>
      </c>
      <c r="D172" s="79" t="s">
        <v>228</v>
      </c>
      <c r="E172" s="80">
        <f>E173</f>
        <v>0.6</v>
      </c>
      <c r="F172" s="80">
        <f>F173</f>
        <v>0.3</v>
      </c>
      <c r="G172" s="80">
        <f t="shared" si="11"/>
        <v>50</v>
      </c>
    </row>
    <row r="173" spans="1:7" s="5" customFormat="1" ht="51" outlineLevel="2">
      <c r="A173" s="78" t="s">
        <v>23</v>
      </c>
      <c r="B173" s="79" t="s">
        <v>70</v>
      </c>
      <c r="C173" s="79" t="s">
        <v>211</v>
      </c>
      <c r="D173" s="79" t="s">
        <v>457</v>
      </c>
      <c r="E173" s="80">
        <v>0.6</v>
      </c>
      <c r="F173" s="80">
        <v>0.3</v>
      </c>
      <c r="G173" s="80">
        <f t="shared" si="11"/>
        <v>50</v>
      </c>
    </row>
    <row r="174" spans="1:7" s="5" customFormat="1" ht="12.75" outlineLevel="2">
      <c r="A174" s="83" t="s">
        <v>138</v>
      </c>
      <c r="B174" s="81" t="s">
        <v>70</v>
      </c>
      <c r="C174" s="81" t="s">
        <v>135</v>
      </c>
      <c r="D174" s="81"/>
      <c r="E174" s="82">
        <f>E175+E177+E183+E190</f>
        <v>120672.20000000001</v>
      </c>
      <c r="F174" s="82">
        <f>F175+F177+F183+F190</f>
        <v>120453</v>
      </c>
      <c r="G174" s="82">
        <f t="shared" si="11"/>
        <v>99.81835087120314</v>
      </c>
    </row>
    <row r="175" spans="1:7" s="5" customFormat="1" ht="12.75" outlineLevel="2">
      <c r="A175" s="78" t="s">
        <v>161</v>
      </c>
      <c r="B175" s="79" t="s">
        <v>70</v>
      </c>
      <c r="C175" s="79" t="s">
        <v>135</v>
      </c>
      <c r="D175" s="79" t="s">
        <v>228</v>
      </c>
      <c r="E175" s="80">
        <f>E176</f>
        <v>177.8</v>
      </c>
      <c r="F175" s="80">
        <f>F176</f>
        <v>142.8</v>
      </c>
      <c r="G175" s="80">
        <f t="shared" si="11"/>
        <v>80.31496062992126</v>
      </c>
    </row>
    <row r="176" spans="1:7" s="5" customFormat="1" ht="38.25" outlineLevel="3">
      <c r="A176" s="72" t="s">
        <v>229</v>
      </c>
      <c r="B176" s="79" t="s">
        <v>70</v>
      </c>
      <c r="C176" s="79" t="s">
        <v>135</v>
      </c>
      <c r="D176" s="79" t="s">
        <v>231</v>
      </c>
      <c r="E176" s="80">
        <v>177.8</v>
      </c>
      <c r="F176" s="80">
        <v>142.8</v>
      </c>
      <c r="G176" s="80">
        <f t="shared" si="11"/>
        <v>80.31496062992126</v>
      </c>
    </row>
    <row r="177" spans="1:7" s="5" customFormat="1" ht="51" outlineLevel="2">
      <c r="A177" s="78" t="s">
        <v>458</v>
      </c>
      <c r="B177" s="79" t="s">
        <v>70</v>
      </c>
      <c r="C177" s="79" t="s">
        <v>135</v>
      </c>
      <c r="D177" s="79" t="s">
        <v>316</v>
      </c>
      <c r="E177" s="80">
        <f>E178+E180</f>
        <v>1088.2</v>
      </c>
      <c r="F177" s="80">
        <f>F178+F180</f>
        <v>1088.2</v>
      </c>
      <c r="G177" s="80">
        <f t="shared" si="11"/>
        <v>100</v>
      </c>
    </row>
    <row r="178" spans="1:7" s="8" customFormat="1" ht="76.5" outlineLevel="1">
      <c r="A178" s="78" t="s">
        <v>317</v>
      </c>
      <c r="B178" s="79" t="s">
        <v>70</v>
      </c>
      <c r="C178" s="79" t="s">
        <v>135</v>
      </c>
      <c r="D178" s="79" t="s">
        <v>318</v>
      </c>
      <c r="E178" s="80">
        <f>E179</f>
        <v>238.2</v>
      </c>
      <c r="F178" s="80">
        <f>F179</f>
        <v>238.2</v>
      </c>
      <c r="G178" s="80">
        <f t="shared" si="11"/>
        <v>100</v>
      </c>
    </row>
    <row r="179" spans="1:7" s="8" customFormat="1" ht="12.75" outlineLevel="1">
      <c r="A179" s="78" t="s">
        <v>225</v>
      </c>
      <c r="B179" s="79" t="s">
        <v>70</v>
      </c>
      <c r="C179" s="79" t="s">
        <v>135</v>
      </c>
      <c r="D179" s="79" t="s">
        <v>319</v>
      </c>
      <c r="E179" s="80">
        <v>238.2</v>
      </c>
      <c r="F179" s="80">
        <v>238.2</v>
      </c>
      <c r="G179" s="80">
        <f t="shared" si="11"/>
        <v>100</v>
      </c>
    </row>
    <row r="180" spans="1:7" s="8" customFormat="1" ht="38.25" outlineLevel="1">
      <c r="A180" s="78" t="s">
        <v>459</v>
      </c>
      <c r="B180" s="79" t="s">
        <v>70</v>
      </c>
      <c r="C180" s="79" t="s">
        <v>135</v>
      </c>
      <c r="D180" s="79" t="s">
        <v>460</v>
      </c>
      <c r="E180" s="80">
        <f>E181+E182</f>
        <v>850</v>
      </c>
      <c r="F180" s="80">
        <f>F181+F182</f>
        <v>850</v>
      </c>
      <c r="G180" s="80">
        <f t="shared" si="11"/>
        <v>100</v>
      </c>
    </row>
    <row r="181" spans="1:7" s="8" customFormat="1" ht="12.75" outlineLevel="1">
      <c r="A181" s="78" t="s">
        <v>225</v>
      </c>
      <c r="B181" s="79" t="s">
        <v>70</v>
      </c>
      <c r="C181" s="79" t="s">
        <v>135</v>
      </c>
      <c r="D181" s="79" t="s">
        <v>461</v>
      </c>
      <c r="E181" s="80">
        <v>807.5</v>
      </c>
      <c r="F181" s="80">
        <v>807.5</v>
      </c>
      <c r="G181" s="80">
        <f t="shared" si="11"/>
        <v>100</v>
      </c>
    </row>
    <row r="182" spans="1:7" s="8" customFormat="1" ht="12.75" outlineLevel="1">
      <c r="A182" s="78" t="s">
        <v>225</v>
      </c>
      <c r="B182" s="79" t="s">
        <v>70</v>
      </c>
      <c r="C182" s="79" t="s">
        <v>135</v>
      </c>
      <c r="D182" s="79" t="s">
        <v>462</v>
      </c>
      <c r="E182" s="80">
        <v>42.5</v>
      </c>
      <c r="F182" s="80">
        <v>42.5</v>
      </c>
      <c r="G182" s="80">
        <f t="shared" si="11"/>
        <v>100</v>
      </c>
    </row>
    <row r="183" spans="1:7" s="8" customFormat="1" ht="38.25" outlineLevel="1">
      <c r="A183" s="78" t="s">
        <v>438</v>
      </c>
      <c r="B183" s="79" t="s">
        <v>70</v>
      </c>
      <c r="C183" s="79" t="s">
        <v>135</v>
      </c>
      <c r="D183" s="79" t="s">
        <v>268</v>
      </c>
      <c r="E183" s="80">
        <f>E184+E187</f>
        <v>109836.30000000002</v>
      </c>
      <c r="F183" s="80">
        <f>F184+F187</f>
        <v>109652.1</v>
      </c>
      <c r="G183" s="80">
        <f t="shared" si="11"/>
        <v>99.83229588032371</v>
      </c>
    </row>
    <row r="184" spans="1:7" s="8" customFormat="1" ht="25.5" outlineLevel="1">
      <c r="A184" s="78" t="s">
        <v>320</v>
      </c>
      <c r="B184" s="79" t="s">
        <v>70</v>
      </c>
      <c r="C184" s="79" t="s">
        <v>135</v>
      </c>
      <c r="D184" s="79" t="s">
        <v>463</v>
      </c>
      <c r="E184" s="80">
        <f>E185+E186</f>
        <v>80103.40000000001</v>
      </c>
      <c r="F184" s="80">
        <f>F185+F186</f>
        <v>80002.40000000001</v>
      </c>
      <c r="G184" s="80">
        <f t="shared" si="11"/>
        <v>99.87391296748952</v>
      </c>
    </row>
    <row r="185" spans="1:7" s="5" customFormat="1" ht="12.75" outlineLevel="2">
      <c r="A185" s="78" t="s">
        <v>225</v>
      </c>
      <c r="B185" s="79" t="s">
        <v>70</v>
      </c>
      <c r="C185" s="79" t="s">
        <v>135</v>
      </c>
      <c r="D185" s="79" t="s">
        <v>464</v>
      </c>
      <c r="E185" s="80">
        <v>78229.8</v>
      </c>
      <c r="F185" s="80">
        <v>78193.1</v>
      </c>
      <c r="G185" s="80">
        <f t="shared" si="11"/>
        <v>99.95308693106719</v>
      </c>
    </row>
    <row r="186" spans="1:7" s="5" customFormat="1" ht="12.75" outlineLevel="2">
      <c r="A186" s="78" t="s">
        <v>225</v>
      </c>
      <c r="B186" s="79" t="s">
        <v>70</v>
      </c>
      <c r="C186" s="79" t="s">
        <v>135</v>
      </c>
      <c r="D186" s="79" t="s">
        <v>465</v>
      </c>
      <c r="E186" s="80">
        <v>1873.6</v>
      </c>
      <c r="F186" s="80">
        <v>1809.3</v>
      </c>
      <c r="G186" s="80">
        <f t="shared" si="11"/>
        <v>96.56810418445772</v>
      </c>
    </row>
    <row r="187" spans="1:7" s="57" customFormat="1" ht="25.5" outlineLevel="2">
      <c r="A187" s="78" t="s">
        <v>323</v>
      </c>
      <c r="B187" s="79" t="s">
        <v>70</v>
      </c>
      <c r="C187" s="79" t="s">
        <v>135</v>
      </c>
      <c r="D187" s="79" t="s">
        <v>269</v>
      </c>
      <c r="E187" s="80">
        <f>E188+E189</f>
        <v>29732.9</v>
      </c>
      <c r="F187" s="80">
        <f>F188+F189</f>
        <v>29649.7</v>
      </c>
      <c r="G187" s="80">
        <f>F187/E187*100</f>
        <v>99.72017529403455</v>
      </c>
    </row>
    <row r="188" spans="1:7" s="5" customFormat="1" ht="12.75" outlineLevel="3">
      <c r="A188" s="78" t="s">
        <v>225</v>
      </c>
      <c r="B188" s="79" t="s">
        <v>70</v>
      </c>
      <c r="C188" s="79" t="s">
        <v>135</v>
      </c>
      <c r="D188" s="79" t="s">
        <v>441</v>
      </c>
      <c r="E188" s="109">
        <v>29100</v>
      </c>
      <c r="F188" s="109">
        <v>29100</v>
      </c>
      <c r="G188" s="110">
        <f>F185/E185*100</f>
        <v>99.95308693106719</v>
      </c>
    </row>
    <row r="189" spans="1:7" s="5" customFormat="1" ht="12.75" outlineLevel="2">
      <c r="A189" s="78" t="s">
        <v>225</v>
      </c>
      <c r="B189" s="79" t="s">
        <v>70</v>
      </c>
      <c r="C189" s="79" t="s">
        <v>135</v>
      </c>
      <c r="D189" s="79" t="s">
        <v>270</v>
      </c>
      <c r="E189" s="111">
        <v>632.9</v>
      </c>
      <c r="F189" s="111">
        <v>549.7</v>
      </c>
      <c r="G189" s="80">
        <f>F186/E186*100</f>
        <v>96.56810418445772</v>
      </c>
    </row>
    <row r="190" spans="1:7" s="5" customFormat="1" ht="38.25" outlineLevel="2">
      <c r="A190" s="78" t="s">
        <v>445</v>
      </c>
      <c r="B190" s="79" t="s">
        <v>70</v>
      </c>
      <c r="C190" s="79" t="s">
        <v>135</v>
      </c>
      <c r="D190" s="79" t="s">
        <v>283</v>
      </c>
      <c r="E190" s="80">
        <f>E191</f>
        <v>9569.9</v>
      </c>
      <c r="F190" s="80">
        <f>F191</f>
        <v>9569.9</v>
      </c>
      <c r="G190" s="80">
        <f t="shared" si="11"/>
        <v>100</v>
      </c>
    </row>
    <row r="191" spans="1:7" s="5" customFormat="1" ht="27" customHeight="1" outlineLevel="2">
      <c r="A191" s="78" t="s">
        <v>324</v>
      </c>
      <c r="B191" s="79" t="s">
        <v>70</v>
      </c>
      <c r="C191" s="79" t="s">
        <v>135</v>
      </c>
      <c r="D191" s="79" t="s">
        <v>285</v>
      </c>
      <c r="E191" s="80">
        <f>E192+E193</f>
        <v>9569.9</v>
      </c>
      <c r="F191" s="80">
        <f>F192+F193</f>
        <v>9569.9</v>
      </c>
      <c r="G191" s="80">
        <f>G192</f>
        <v>100</v>
      </c>
    </row>
    <row r="192" spans="1:7" s="5" customFormat="1" ht="12.75" outlineLevel="3">
      <c r="A192" s="78" t="s">
        <v>225</v>
      </c>
      <c r="B192" s="79" t="s">
        <v>70</v>
      </c>
      <c r="C192" s="79" t="s">
        <v>135</v>
      </c>
      <c r="D192" s="79" t="s">
        <v>466</v>
      </c>
      <c r="E192" s="80">
        <v>8946.8</v>
      </c>
      <c r="F192" s="80">
        <v>8946.8</v>
      </c>
      <c r="G192" s="80">
        <f>G193</f>
        <v>100</v>
      </c>
    </row>
    <row r="193" spans="1:7" s="57" customFormat="1" ht="12.75" outlineLevel="3">
      <c r="A193" s="78" t="s">
        <v>225</v>
      </c>
      <c r="B193" s="79" t="s">
        <v>70</v>
      </c>
      <c r="C193" s="79" t="s">
        <v>135</v>
      </c>
      <c r="D193" s="79" t="s">
        <v>287</v>
      </c>
      <c r="E193" s="80">
        <v>623.1</v>
      </c>
      <c r="F193" s="80">
        <v>623.1</v>
      </c>
      <c r="G193" s="80">
        <f t="shared" si="11"/>
        <v>100</v>
      </c>
    </row>
    <row r="194" spans="1:7" s="57" customFormat="1" ht="12.75" outlineLevel="3">
      <c r="A194" s="83" t="s">
        <v>80</v>
      </c>
      <c r="B194" s="81" t="s">
        <v>70</v>
      </c>
      <c r="C194" s="81" t="s">
        <v>40</v>
      </c>
      <c r="D194" s="81"/>
      <c r="E194" s="82">
        <f>E195+E197</f>
        <v>110</v>
      </c>
      <c r="F194" s="82">
        <f>F195+F197</f>
        <v>110</v>
      </c>
      <c r="G194" s="82">
        <f t="shared" si="11"/>
        <v>100</v>
      </c>
    </row>
    <row r="195" spans="1:7" s="57" customFormat="1" ht="12.75" outlineLevel="3">
      <c r="A195" s="78" t="s">
        <v>161</v>
      </c>
      <c r="B195" s="79" t="s">
        <v>70</v>
      </c>
      <c r="C195" s="79" t="s">
        <v>40</v>
      </c>
      <c r="D195" s="79" t="s">
        <v>228</v>
      </c>
      <c r="E195" s="80">
        <f>E196</f>
        <v>100</v>
      </c>
      <c r="F195" s="80">
        <f>F196</f>
        <v>100</v>
      </c>
      <c r="G195" s="80">
        <f t="shared" si="11"/>
        <v>100</v>
      </c>
    </row>
    <row r="196" spans="1:7" s="57" customFormat="1" ht="25.5" outlineLevel="3">
      <c r="A196" s="78" t="s">
        <v>169</v>
      </c>
      <c r="B196" s="79" t="s">
        <v>70</v>
      </c>
      <c r="C196" s="79" t="s">
        <v>40</v>
      </c>
      <c r="D196" s="79" t="s">
        <v>271</v>
      </c>
      <c r="E196" s="80">
        <v>100</v>
      </c>
      <c r="F196" s="80">
        <v>100</v>
      </c>
      <c r="G196" s="80">
        <f t="shared" si="11"/>
        <v>100</v>
      </c>
    </row>
    <row r="197" spans="1:7" s="57" customFormat="1" ht="38.25" outlineLevel="3">
      <c r="A197" s="103" t="s">
        <v>467</v>
      </c>
      <c r="B197" s="104" t="s">
        <v>70</v>
      </c>
      <c r="C197" s="104" t="s">
        <v>40</v>
      </c>
      <c r="D197" s="79" t="s">
        <v>469</v>
      </c>
      <c r="E197" s="105">
        <f>E198</f>
        <v>10</v>
      </c>
      <c r="F197" s="105">
        <f>F198</f>
        <v>10</v>
      </c>
      <c r="G197" s="80">
        <f t="shared" si="11"/>
        <v>100</v>
      </c>
    </row>
    <row r="198" spans="1:7" s="57" customFormat="1" ht="76.5" outlineLevel="3">
      <c r="A198" s="103" t="s">
        <v>468</v>
      </c>
      <c r="B198" s="104" t="s">
        <v>70</v>
      </c>
      <c r="C198" s="104" t="s">
        <v>40</v>
      </c>
      <c r="D198" s="79" t="s">
        <v>470</v>
      </c>
      <c r="E198" s="105">
        <f>E199</f>
        <v>10</v>
      </c>
      <c r="F198" s="105">
        <f>F199</f>
        <v>10</v>
      </c>
      <c r="G198" s="80">
        <f t="shared" si="11"/>
        <v>100</v>
      </c>
    </row>
    <row r="199" spans="1:7" s="57" customFormat="1" ht="12.75" outlineLevel="3">
      <c r="A199" s="78" t="s">
        <v>225</v>
      </c>
      <c r="B199" s="79" t="s">
        <v>70</v>
      </c>
      <c r="C199" s="79" t="s">
        <v>40</v>
      </c>
      <c r="D199" s="79" t="s">
        <v>470</v>
      </c>
      <c r="E199" s="80">
        <v>10</v>
      </c>
      <c r="F199" s="80">
        <v>10</v>
      </c>
      <c r="G199" s="80">
        <f t="shared" si="11"/>
        <v>100</v>
      </c>
    </row>
    <row r="200" spans="1:7" s="57" customFormat="1" ht="12.75" outlineLevel="3">
      <c r="A200" s="83" t="s">
        <v>140</v>
      </c>
      <c r="B200" s="81" t="s">
        <v>70</v>
      </c>
      <c r="C200" s="81" t="s">
        <v>41</v>
      </c>
      <c r="D200" s="81"/>
      <c r="E200" s="82">
        <f>E204+E207+E227+E201</f>
        <v>41358.899999999994</v>
      </c>
      <c r="F200" s="82">
        <f>F204+F207+F227+F201</f>
        <v>39625.6</v>
      </c>
      <c r="G200" s="82">
        <f t="shared" si="11"/>
        <v>95.80912451733485</v>
      </c>
    </row>
    <row r="201" spans="1:7" s="5" customFormat="1" ht="12.75" outlineLevel="3">
      <c r="A201" s="83" t="s">
        <v>81</v>
      </c>
      <c r="B201" s="81" t="s">
        <v>70</v>
      </c>
      <c r="C201" s="81" t="s">
        <v>42</v>
      </c>
      <c r="D201" s="81"/>
      <c r="E201" s="82">
        <f>E202</f>
        <v>300</v>
      </c>
      <c r="F201" s="82">
        <f>F202</f>
        <v>300</v>
      </c>
      <c r="G201" s="82">
        <f aca="true" t="shared" si="12" ref="G201:G206">F201/E201*100</f>
        <v>100</v>
      </c>
    </row>
    <row r="202" spans="1:7" s="5" customFormat="1" ht="12.75" outlineLevel="3">
      <c r="A202" s="78" t="s">
        <v>161</v>
      </c>
      <c r="B202" s="79" t="s">
        <v>70</v>
      </c>
      <c r="C202" s="79" t="s">
        <v>42</v>
      </c>
      <c r="D202" s="79" t="s">
        <v>228</v>
      </c>
      <c r="E202" s="80">
        <f>E203</f>
        <v>300</v>
      </c>
      <c r="F202" s="80">
        <f>F203</f>
        <v>300</v>
      </c>
      <c r="G202" s="80">
        <f t="shared" si="12"/>
        <v>100</v>
      </c>
    </row>
    <row r="203" spans="1:7" s="57" customFormat="1" ht="38.25" outlineLevel="3">
      <c r="A203" s="78" t="s">
        <v>325</v>
      </c>
      <c r="B203" s="79" t="s">
        <v>70</v>
      </c>
      <c r="C203" s="79" t="s">
        <v>42</v>
      </c>
      <c r="D203" s="79" t="s">
        <v>326</v>
      </c>
      <c r="E203" s="80">
        <v>300</v>
      </c>
      <c r="F203" s="80">
        <v>300</v>
      </c>
      <c r="G203" s="80">
        <f t="shared" si="12"/>
        <v>100</v>
      </c>
    </row>
    <row r="204" spans="1:7" s="5" customFormat="1" ht="12.75" outlineLevel="3">
      <c r="A204" s="83" t="s">
        <v>141</v>
      </c>
      <c r="B204" s="81" t="s">
        <v>70</v>
      </c>
      <c r="C204" s="81" t="s">
        <v>43</v>
      </c>
      <c r="D204" s="81"/>
      <c r="E204" s="82">
        <f>E205</f>
        <v>489.7</v>
      </c>
      <c r="F204" s="82">
        <f>F205</f>
        <v>489.7</v>
      </c>
      <c r="G204" s="80">
        <f t="shared" si="12"/>
        <v>100</v>
      </c>
    </row>
    <row r="205" spans="1:7" s="8" customFormat="1" ht="12.75" outlineLevel="3">
      <c r="A205" s="78" t="s">
        <v>161</v>
      </c>
      <c r="B205" s="79" t="s">
        <v>70</v>
      </c>
      <c r="C205" s="79" t="s">
        <v>43</v>
      </c>
      <c r="D205" s="79" t="s">
        <v>228</v>
      </c>
      <c r="E205" s="80">
        <f>E206</f>
        <v>489.7</v>
      </c>
      <c r="F205" s="80">
        <f>F206</f>
        <v>489.7</v>
      </c>
      <c r="G205" s="80">
        <f t="shared" si="12"/>
        <v>100</v>
      </c>
    </row>
    <row r="206" spans="1:7" s="8" customFormat="1" ht="25.5" outlineLevel="3">
      <c r="A206" s="78" t="s">
        <v>471</v>
      </c>
      <c r="B206" s="79" t="s">
        <v>70</v>
      </c>
      <c r="C206" s="79" t="s">
        <v>43</v>
      </c>
      <c r="D206" s="79" t="s">
        <v>472</v>
      </c>
      <c r="E206" s="80">
        <v>489.7</v>
      </c>
      <c r="F206" s="80">
        <v>489.7</v>
      </c>
      <c r="G206" s="80">
        <f t="shared" si="12"/>
        <v>100</v>
      </c>
    </row>
    <row r="207" spans="1:7" s="5" customFormat="1" ht="12.75" outlineLevel="3">
      <c r="A207" s="83" t="s">
        <v>87</v>
      </c>
      <c r="B207" s="81" t="s">
        <v>70</v>
      </c>
      <c r="C207" s="81" t="s">
        <v>44</v>
      </c>
      <c r="D207" s="81"/>
      <c r="E207" s="82">
        <f>E208+E211+E220+E223</f>
        <v>40259.6</v>
      </c>
      <c r="F207" s="82">
        <f>F208+F211+F220+F223</f>
        <v>38532</v>
      </c>
      <c r="G207" s="82">
        <f t="shared" si="11"/>
        <v>95.70884956631463</v>
      </c>
    </row>
    <row r="208" spans="1:7" s="5" customFormat="1" ht="12.75" outlineLevel="3">
      <c r="A208" s="78" t="s">
        <v>161</v>
      </c>
      <c r="B208" s="79" t="s">
        <v>70</v>
      </c>
      <c r="C208" s="79" t="s">
        <v>44</v>
      </c>
      <c r="D208" s="79" t="s">
        <v>228</v>
      </c>
      <c r="E208" s="80">
        <f>E209+E210</f>
        <v>1059.5</v>
      </c>
      <c r="F208" s="80">
        <f>F209+F210</f>
        <v>1005.9</v>
      </c>
      <c r="G208" s="80">
        <f t="shared" si="11"/>
        <v>94.94100991033505</v>
      </c>
    </row>
    <row r="209" spans="1:7" s="5" customFormat="1" ht="51" outlineLevel="3">
      <c r="A209" s="72" t="s">
        <v>435</v>
      </c>
      <c r="B209" s="79" t="s">
        <v>70</v>
      </c>
      <c r="C209" s="79" t="s">
        <v>44</v>
      </c>
      <c r="D209" s="79" t="s">
        <v>230</v>
      </c>
      <c r="E209" s="80">
        <v>440</v>
      </c>
      <c r="F209" s="80">
        <v>440</v>
      </c>
      <c r="G209" s="80">
        <f t="shared" si="11"/>
        <v>100</v>
      </c>
    </row>
    <row r="210" spans="1:7" s="5" customFormat="1" ht="38.25" outlineLevel="3">
      <c r="A210" s="72" t="s">
        <v>229</v>
      </c>
      <c r="B210" s="79" t="s">
        <v>70</v>
      </c>
      <c r="C210" s="79" t="s">
        <v>44</v>
      </c>
      <c r="D210" s="79" t="s">
        <v>231</v>
      </c>
      <c r="E210" s="80">
        <v>619.5</v>
      </c>
      <c r="F210" s="80">
        <v>565.9</v>
      </c>
      <c r="G210" s="80">
        <f t="shared" si="11"/>
        <v>91.34786117836966</v>
      </c>
    </row>
    <row r="211" spans="1:7" s="5" customFormat="1" ht="25.5" outlineLevel="3">
      <c r="A211" s="78" t="s">
        <v>442</v>
      </c>
      <c r="B211" s="79" t="s">
        <v>70</v>
      </c>
      <c r="C211" s="79" t="s">
        <v>44</v>
      </c>
      <c r="D211" s="79" t="s">
        <v>282</v>
      </c>
      <c r="E211" s="80">
        <f>E212+E214+E216+E218</f>
        <v>8401.6</v>
      </c>
      <c r="F211" s="80">
        <f>F212+F214+F216+F218</f>
        <v>7634.9</v>
      </c>
      <c r="G211" s="80">
        <f t="shared" si="11"/>
        <v>90.8743572652828</v>
      </c>
    </row>
    <row r="212" spans="1:7" s="5" customFormat="1" ht="38.25" customHeight="1" outlineLevel="3">
      <c r="A212" s="78" t="s">
        <v>328</v>
      </c>
      <c r="B212" s="79" t="s">
        <v>70</v>
      </c>
      <c r="C212" s="79" t="s">
        <v>44</v>
      </c>
      <c r="D212" s="79" t="s">
        <v>329</v>
      </c>
      <c r="E212" s="80">
        <f>E213</f>
        <v>344.7</v>
      </c>
      <c r="F212" s="80">
        <f>F213</f>
        <v>344.7</v>
      </c>
      <c r="G212" s="80">
        <f t="shared" si="11"/>
        <v>100</v>
      </c>
    </row>
    <row r="213" spans="1:7" s="58" customFormat="1" ht="14.25" customHeight="1" outlineLevel="3">
      <c r="A213" s="78" t="s">
        <v>225</v>
      </c>
      <c r="B213" s="79" t="s">
        <v>70</v>
      </c>
      <c r="C213" s="79" t="s">
        <v>44</v>
      </c>
      <c r="D213" s="79" t="s">
        <v>330</v>
      </c>
      <c r="E213" s="80">
        <v>344.7</v>
      </c>
      <c r="F213" s="80">
        <v>344.7</v>
      </c>
      <c r="G213" s="80">
        <f t="shared" si="11"/>
        <v>100</v>
      </c>
    </row>
    <row r="214" spans="1:7" s="57" customFormat="1" ht="25.5" outlineLevel="3">
      <c r="A214" s="78" t="s">
        <v>280</v>
      </c>
      <c r="B214" s="79" t="s">
        <v>70</v>
      </c>
      <c r="C214" s="79" t="s">
        <v>44</v>
      </c>
      <c r="D214" s="79" t="s">
        <v>443</v>
      </c>
      <c r="E214" s="80">
        <f>E215</f>
        <v>7366.7</v>
      </c>
      <c r="F214" s="80">
        <f>F215</f>
        <v>6610.2</v>
      </c>
      <c r="G214" s="80">
        <f t="shared" si="11"/>
        <v>89.73081569766651</v>
      </c>
    </row>
    <row r="215" spans="1:7" s="57" customFormat="1" ht="12.75" outlineLevel="3">
      <c r="A215" s="78" t="s">
        <v>225</v>
      </c>
      <c r="B215" s="79" t="s">
        <v>70</v>
      </c>
      <c r="C215" s="79" t="s">
        <v>44</v>
      </c>
      <c r="D215" s="79" t="s">
        <v>444</v>
      </c>
      <c r="E215" s="80">
        <v>7366.7</v>
      </c>
      <c r="F215" s="80">
        <v>6610.2</v>
      </c>
      <c r="G215" s="80">
        <f t="shared" si="11"/>
        <v>89.73081569766651</v>
      </c>
    </row>
    <row r="216" spans="1:7" s="8" customFormat="1" ht="12" customHeight="1" outlineLevel="3">
      <c r="A216" s="78" t="s">
        <v>411</v>
      </c>
      <c r="B216" s="79" t="s">
        <v>70</v>
      </c>
      <c r="C216" s="79" t="s">
        <v>44</v>
      </c>
      <c r="D216" s="79" t="s">
        <v>284</v>
      </c>
      <c r="E216" s="80">
        <f>E217</f>
        <v>590.5</v>
      </c>
      <c r="F216" s="80">
        <f>F217</f>
        <v>580.3</v>
      </c>
      <c r="G216" s="80">
        <f t="shared" si="11"/>
        <v>98.272650296359</v>
      </c>
    </row>
    <row r="217" spans="1:7" s="5" customFormat="1" ht="12.75" outlineLevel="3">
      <c r="A217" s="78" t="s">
        <v>225</v>
      </c>
      <c r="B217" s="79" t="s">
        <v>70</v>
      </c>
      <c r="C217" s="79" t="s">
        <v>44</v>
      </c>
      <c r="D217" s="79" t="s">
        <v>286</v>
      </c>
      <c r="E217" s="80">
        <v>590.5</v>
      </c>
      <c r="F217" s="80">
        <v>580.3</v>
      </c>
      <c r="G217" s="80">
        <f t="shared" si="11"/>
        <v>98.272650296359</v>
      </c>
    </row>
    <row r="218" spans="1:7" s="5" customFormat="1" ht="12.75" outlineLevel="3">
      <c r="A218" s="78" t="s">
        <v>412</v>
      </c>
      <c r="B218" s="79" t="s">
        <v>70</v>
      </c>
      <c r="C218" s="79" t="s">
        <v>44</v>
      </c>
      <c r="D218" s="79" t="s">
        <v>331</v>
      </c>
      <c r="E218" s="80">
        <f>E219</f>
        <v>99.7</v>
      </c>
      <c r="F218" s="80">
        <f>F219</f>
        <v>99.7</v>
      </c>
      <c r="G218" s="80">
        <f t="shared" si="11"/>
        <v>100</v>
      </c>
    </row>
    <row r="219" spans="1:7" s="5" customFormat="1" ht="12.75" outlineLevel="3">
      <c r="A219" s="78" t="s">
        <v>225</v>
      </c>
      <c r="B219" s="79" t="s">
        <v>70</v>
      </c>
      <c r="C219" s="79" t="s">
        <v>44</v>
      </c>
      <c r="D219" s="79" t="s">
        <v>332</v>
      </c>
      <c r="E219" s="80">
        <v>99.7</v>
      </c>
      <c r="F219" s="80">
        <v>99.7</v>
      </c>
      <c r="G219" s="80">
        <f t="shared" si="11"/>
        <v>100</v>
      </c>
    </row>
    <row r="220" spans="1:7" s="5" customFormat="1" ht="38.25" outlineLevel="3">
      <c r="A220" s="78" t="s">
        <v>445</v>
      </c>
      <c r="B220" s="79" t="s">
        <v>70</v>
      </c>
      <c r="C220" s="79" t="s">
        <v>44</v>
      </c>
      <c r="D220" s="79" t="s">
        <v>283</v>
      </c>
      <c r="E220" s="80">
        <f>E221</f>
        <v>14638.9</v>
      </c>
      <c r="F220" s="80">
        <f>F221</f>
        <v>13731.6</v>
      </c>
      <c r="G220" s="80">
        <f t="shared" si="11"/>
        <v>93.80212994145735</v>
      </c>
    </row>
    <row r="221" spans="1:7" s="5" customFormat="1" ht="25.5" outlineLevel="3">
      <c r="A221" s="78" t="s">
        <v>281</v>
      </c>
      <c r="B221" s="79" t="s">
        <v>70</v>
      </c>
      <c r="C221" s="79" t="s">
        <v>44</v>
      </c>
      <c r="D221" s="79" t="s">
        <v>285</v>
      </c>
      <c r="E221" s="80">
        <f>E222</f>
        <v>14638.9</v>
      </c>
      <c r="F221" s="80">
        <f>F222</f>
        <v>13731.6</v>
      </c>
      <c r="G221" s="80">
        <f t="shared" si="11"/>
        <v>93.80212994145735</v>
      </c>
    </row>
    <row r="222" spans="1:7" s="5" customFormat="1" ht="12.75" outlineLevel="3">
      <c r="A222" s="78" t="s">
        <v>225</v>
      </c>
      <c r="B222" s="79" t="s">
        <v>70</v>
      </c>
      <c r="C222" s="79" t="s">
        <v>44</v>
      </c>
      <c r="D222" s="79" t="s">
        <v>287</v>
      </c>
      <c r="E222" s="80">
        <v>14638.9</v>
      </c>
      <c r="F222" s="80">
        <v>13731.6</v>
      </c>
      <c r="G222" s="80">
        <f t="shared" si="11"/>
        <v>93.80212994145735</v>
      </c>
    </row>
    <row r="223" spans="1:7" s="5" customFormat="1" ht="38.25" outlineLevel="3">
      <c r="A223" s="106" t="s">
        <v>473</v>
      </c>
      <c r="B223" s="79" t="s">
        <v>70</v>
      </c>
      <c r="C223" s="79" t="s">
        <v>44</v>
      </c>
      <c r="D223" s="79" t="s">
        <v>475</v>
      </c>
      <c r="E223" s="80">
        <f>E224</f>
        <v>16159.6</v>
      </c>
      <c r="F223" s="80">
        <f>F224</f>
        <v>16159.6</v>
      </c>
      <c r="G223" s="80">
        <f t="shared" si="11"/>
        <v>100</v>
      </c>
    </row>
    <row r="224" spans="1:7" s="5" customFormat="1" ht="51" outlineLevel="3">
      <c r="A224" s="106" t="s">
        <v>474</v>
      </c>
      <c r="B224" s="79" t="s">
        <v>70</v>
      </c>
      <c r="C224" s="79" t="s">
        <v>44</v>
      </c>
      <c r="D224" s="79" t="s">
        <v>476</v>
      </c>
      <c r="E224" s="80">
        <f>E225+E226</f>
        <v>16159.6</v>
      </c>
      <c r="F224" s="80">
        <f>F225+F226</f>
        <v>16159.6</v>
      </c>
      <c r="G224" s="80">
        <f t="shared" si="11"/>
        <v>100</v>
      </c>
    </row>
    <row r="225" spans="1:7" s="5" customFormat="1" ht="12.75" outlineLevel="3">
      <c r="A225" s="78" t="s">
        <v>225</v>
      </c>
      <c r="B225" s="79" t="s">
        <v>70</v>
      </c>
      <c r="C225" s="79" t="s">
        <v>44</v>
      </c>
      <c r="D225" s="79" t="s">
        <v>477</v>
      </c>
      <c r="E225" s="80">
        <v>15997.7</v>
      </c>
      <c r="F225" s="80">
        <v>15997.7</v>
      </c>
      <c r="G225" s="80">
        <f t="shared" si="11"/>
        <v>100</v>
      </c>
    </row>
    <row r="226" spans="1:7" s="5" customFormat="1" ht="12.75" outlineLevel="3">
      <c r="A226" s="78" t="s">
        <v>225</v>
      </c>
      <c r="B226" s="79" t="s">
        <v>70</v>
      </c>
      <c r="C226" s="79" t="s">
        <v>44</v>
      </c>
      <c r="D226" s="79" t="s">
        <v>478</v>
      </c>
      <c r="E226" s="80">
        <v>161.9</v>
      </c>
      <c r="F226" s="80">
        <v>161.9</v>
      </c>
      <c r="G226" s="80">
        <f t="shared" si="11"/>
        <v>100</v>
      </c>
    </row>
    <row r="227" spans="1:7" s="5" customFormat="1" ht="25.5" outlineLevel="3">
      <c r="A227" s="83" t="s">
        <v>82</v>
      </c>
      <c r="B227" s="81" t="s">
        <v>70</v>
      </c>
      <c r="C227" s="81" t="s">
        <v>45</v>
      </c>
      <c r="D227" s="81"/>
      <c r="E227" s="82">
        <f>E228</f>
        <v>309.6</v>
      </c>
      <c r="F227" s="82">
        <f>F228</f>
        <v>303.9</v>
      </c>
      <c r="G227" s="82">
        <f t="shared" si="11"/>
        <v>98.15891472868216</v>
      </c>
    </row>
    <row r="228" spans="1:7" s="5" customFormat="1" ht="12.75" outlineLevel="3">
      <c r="A228" s="78" t="s">
        <v>161</v>
      </c>
      <c r="B228" s="79" t="s">
        <v>70</v>
      </c>
      <c r="C228" s="79" t="s">
        <v>45</v>
      </c>
      <c r="D228" s="79" t="s">
        <v>228</v>
      </c>
      <c r="E228" s="80">
        <f>E229</f>
        <v>309.6</v>
      </c>
      <c r="F228" s="80">
        <f>F229</f>
        <v>303.9</v>
      </c>
      <c r="G228" s="80">
        <f t="shared" si="11"/>
        <v>98.15891472868216</v>
      </c>
    </row>
    <row r="229" spans="1:7" s="5" customFormat="1" ht="15" customHeight="1" outlineLevel="3">
      <c r="A229" s="78" t="s">
        <v>176</v>
      </c>
      <c r="B229" s="79" t="s">
        <v>70</v>
      </c>
      <c r="C229" s="79" t="s">
        <v>45</v>
      </c>
      <c r="D229" s="79" t="s">
        <v>333</v>
      </c>
      <c r="E229" s="80">
        <v>309.6</v>
      </c>
      <c r="F229" s="80">
        <v>303.9</v>
      </c>
      <c r="G229" s="80">
        <f t="shared" si="11"/>
        <v>98.15891472868216</v>
      </c>
    </row>
    <row r="230" spans="1:7" s="5" customFormat="1" ht="12.75" outlineLevel="3">
      <c r="A230" s="83" t="s">
        <v>142</v>
      </c>
      <c r="B230" s="81" t="s">
        <v>70</v>
      </c>
      <c r="C230" s="81" t="s">
        <v>46</v>
      </c>
      <c r="D230" s="81"/>
      <c r="E230" s="82">
        <f>E231+E234</f>
        <v>3967.3999999999996</v>
      </c>
      <c r="F230" s="82">
        <f>F231+F234</f>
        <v>3967.3999999999996</v>
      </c>
      <c r="G230" s="82">
        <f t="shared" si="11"/>
        <v>100</v>
      </c>
    </row>
    <row r="231" spans="1:7" s="5" customFormat="1" ht="12.75" outlineLevel="3">
      <c r="A231" s="83" t="s">
        <v>74</v>
      </c>
      <c r="B231" s="81" t="s">
        <v>70</v>
      </c>
      <c r="C231" s="81" t="s">
        <v>48</v>
      </c>
      <c r="D231" s="81"/>
      <c r="E231" s="82">
        <f>E232</f>
        <v>3870.2</v>
      </c>
      <c r="F231" s="82">
        <f>F232</f>
        <v>3870.2</v>
      </c>
      <c r="G231" s="82">
        <f t="shared" si="11"/>
        <v>100</v>
      </c>
    </row>
    <row r="232" spans="1:7" s="5" customFormat="1" ht="12.75" outlineLevel="3">
      <c r="A232" s="78" t="s">
        <v>161</v>
      </c>
      <c r="B232" s="79" t="s">
        <v>70</v>
      </c>
      <c r="C232" s="79" t="s">
        <v>48</v>
      </c>
      <c r="D232" s="79" t="s">
        <v>228</v>
      </c>
      <c r="E232" s="80">
        <f>E233</f>
        <v>3870.2</v>
      </c>
      <c r="F232" s="80">
        <f>F233</f>
        <v>3870.2</v>
      </c>
      <c r="G232" s="80">
        <f t="shared" si="11"/>
        <v>100</v>
      </c>
    </row>
    <row r="233" spans="1:7" s="5" customFormat="1" ht="25.5" outlineLevel="3">
      <c r="A233" s="78" t="s">
        <v>137</v>
      </c>
      <c r="B233" s="79" t="s">
        <v>70</v>
      </c>
      <c r="C233" s="79" t="s">
        <v>48</v>
      </c>
      <c r="D233" s="79" t="s">
        <v>334</v>
      </c>
      <c r="E233" s="80">
        <v>3870.2</v>
      </c>
      <c r="F233" s="80">
        <v>3870.2</v>
      </c>
      <c r="G233" s="80">
        <f t="shared" si="11"/>
        <v>100</v>
      </c>
    </row>
    <row r="234" spans="1:7" s="5" customFormat="1" ht="12.75" outlineLevel="3">
      <c r="A234" s="83" t="s">
        <v>75</v>
      </c>
      <c r="B234" s="81" t="s">
        <v>70</v>
      </c>
      <c r="C234" s="81" t="s">
        <v>49</v>
      </c>
      <c r="D234" s="81"/>
      <c r="E234" s="82">
        <f>E235</f>
        <v>97.2</v>
      </c>
      <c r="F234" s="82">
        <f>F235</f>
        <v>97.2</v>
      </c>
      <c r="G234" s="82">
        <f t="shared" si="11"/>
        <v>100</v>
      </c>
    </row>
    <row r="235" spans="1:7" s="5" customFormat="1" ht="25.5" outlineLevel="3">
      <c r="A235" s="78" t="s">
        <v>165</v>
      </c>
      <c r="B235" s="79" t="s">
        <v>70</v>
      </c>
      <c r="C235" s="79" t="s">
        <v>49</v>
      </c>
      <c r="D235" s="79" t="s">
        <v>220</v>
      </c>
      <c r="E235" s="80">
        <f>E236+E241+E244</f>
        <v>97.2</v>
      </c>
      <c r="F235" s="80">
        <f>F236+F241+F244</f>
        <v>97.2</v>
      </c>
      <c r="G235" s="80">
        <f t="shared" si="11"/>
        <v>100</v>
      </c>
    </row>
    <row r="236" spans="1:7" s="8" customFormat="1" ht="12.75" outlineLevel="3">
      <c r="A236" s="78" t="s">
        <v>337</v>
      </c>
      <c r="B236" s="79" t="s">
        <v>70</v>
      </c>
      <c r="C236" s="79" t="s">
        <v>49</v>
      </c>
      <c r="D236" s="79" t="s">
        <v>339</v>
      </c>
      <c r="E236" s="80">
        <f>E237+E239</f>
        <v>62.9</v>
      </c>
      <c r="F236" s="80">
        <f>F237+F239</f>
        <v>62.9</v>
      </c>
      <c r="G236" s="80">
        <f t="shared" si="11"/>
        <v>100</v>
      </c>
    </row>
    <row r="237" spans="1:7" s="5" customFormat="1" ht="51" outlineLevel="3">
      <c r="A237" s="78" t="s">
        <v>338</v>
      </c>
      <c r="B237" s="79" t="s">
        <v>70</v>
      </c>
      <c r="C237" s="79" t="s">
        <v>49</v>
      </c>
      <c r="D237" s="79" t="s">
        <v>340</v>
      </c>
      <c r="E237" s="80">
        <f>E238</f>
        <v>8</v>
      </c>
      <c r="F237" s="80">
        <f>F238</f>
        <v>8</v>
      </c>
      <c r="G237" s="80">
        <f t="shared" si="11"/>
        <v>100</v>
      </c>
    </row>
    <row r="238" spans="1:7" s="5" customFormat="1" ht="12.75" outlineLevel="3">
      <c r="A238" s="78" t="s">
        <v>225</v>
      </c>
      <c r="B238" s="79" t="s">
        <v>70</v>
      </c>
      <c r="C238" s="79" t="s">
        <v>49</v>
      </c>
      <c r="D238" s="79" t="s">
        <v>341</v>
      </c>
      <c r="E238" s="80">
        <v>8</v>
      </c>
      <c r="F238" s="80">
        <v>8</v>
      </c>
      <c r="G238" s="80">
        <f t="shared" si="11"/>
        <v>100</v>
      </c>
    </row>
    <row r="239" spans="1:7" s="5" customFormat="1" ht="71.25" customHeight="1" outlineLevel="3">
      <c r="A239" s="78" t="s">
        <v>345</v>
      </c>
      <c r="B239" s="79" t="s">
        <v>70</v>
      </c>
      <c r="C239" s="79" t="s">
        <v>49</v>
      </c>
      <c r="D239" s="79" t="s">
        <v>346</v>
      </c>
      <c r="E239" s="80">
        <f>E240</f>
        <v>54.9</v>
      </c>
      <c r="F239" s="80">
        <f>F240</f>
        <v>54.9</v>
      </c>
      <c r="G239" s="80">
        <f t="shared" si="11"/>
        <v>100</v>
      </c>
    </row>
    <row r="240" spans="1:7" s="5" customFormat="1" ht="20.25" customHeight="1" outlineLevel="3">
      <c r="A240" s="78" t="s">
        <v>225</v>
      </c>
      <c r="B240" s="79" t="s">
        <v>70</v>
      </c>
      <c r="C240" s="79" t="s">
        <v>49</v>
      </c>
      <c r="D240" s="79" t="s">
        <v>347</v>
      </c>
      <c r="E240" s="80">
        <v>54.9</v>
      </c>
      <c r="F240" s="80">
        <v>54.9</v>
      </c>
      <c r="G240" s="80">
        <f t="shared" si="11"/>
        <v>100</v>
      </c>
    </row>
    <row r="241" spans="1:7" s="5" customFormat="1" ht="25.5" outlineLevel="3">
      <c r="A241" s="78" t="s">
        <v>335</v>
      </c>
      <c r="B241" s="79" t="s">
        <v>70</v>
      </c>
      <c r="C241" s="79" t="s">
        <v>49</v>
      </c>
      <c r="D241" s="79" t="s">
        <v>352</v>
      </c>
      <c r="E241" s="80">
        <f>E242</f>
        <v>10</v>
      </c>
      <c r="F241" s="80">
        <f>F242</f>
        <v>10</v>
      </c>
      <c r="G241" s="80">
        <f t="shared" si="11"/>
        <v>100</v>
      </c>
    </row>
    <row r="242" spans="1:7" s="5" customFormat="1" ht="51" outlineLevel="3">
      <c r="A242" s="78" t="s">
        <v>351</v>
      </c>
      <c r="B242" s="79" t="s">
        <v>70</v>
      </c>
      <c r="C242" s="79" t="s">
        <v>49</v>
      </c>
      <c r="D242" s="79" t="s">
        <v>353</v>
      </c>
      <c r="E242" s="80">
        <f>E243</f>
        <v>10</v>
      </c>
      <c r="F242" s="80">
        <f>F243</f>
        <v>10</v>
      </c>
      <c r="G242" s="80">
        <f t="shared" si="11"/>
        <v>100</v>
      </c>
    </row>
    <row r="243" spans="1:7" s="5" customFormat="1" ht="12.75" outlineLevel="3">
      <c r="A243" s="78" t="s">
        <v>225</v>
      </c>
      <c r="B243" s="79" t="s">
        <v>70</v>
      </c>
      <c r="C243" s="79" t="s">
        <v>49</v>
      </c>
      <c r="D243" s="79" t="s">
        <v>354</v>
      </c>
      <c r="E243" s="80">
        <v>10</v>
      </c>
      <c r="F243" s="80">
        <v>10</v>
      </c>
      <c r="G243" s="80">
        <f t="shared" si="11"/>
        <v>100</v>
      </c>
    </row>
    <row r="244" spans="1:7" s="5" customFormat="1" ht="28.5" customHeight="1" outlineLevel="3">
      <c r="A244" s="78" t="s">
        <v>336</v>
      </c>
      <c r="B244" s="79" t="s">
        <v>70</v>
      </c>
      <c r="C244" s="79" t="s">
        <v>49</v>
      </c>
      <c r="D244" s="79" t="s">
        <v>364</v>
      </c>
      <c r="E244" s="80">
        <f>E245</f>
        <v>24.3</v>
      </c>
      <c r="F244" s="80">
        <f>F245</f>
        <v>24.3</v>
      </c>
      <c r="G244" s="80">
        <f t="shared" si="11"/>
        <v>100</v>
      </c>
    </row>
    <row r="245" spans="1:7" s="5" customFormat="1" ht="28.5" customHeight="1" outlineLevel="3">
      <c r="A245" s="78" t="s">
        <v>369</v>
      </c>
      <c r="B245" s="79" t="s">
        <v>70</v>
      </c>
      <c r="C245" s="79" t="s">
        <v>49</v>
      </c>
      <c r="D245" s="79" t="s">
        <v>365</v>
      </c>
      <c r="E245" s="80">
        <f>E246</f>
        <v>24.3</v>
      </c>
      <c r="F245" s="80">
        <f>F246</f>
        <v>24.3</v>
      </c>
      <c r="G245" s="80">
        <f t="shared" si="11"/>
        <v>100</v>
      </c>
    </row>
    <row r="246" spans="1:7" s="5" customFormat="1" ht="15.75" customHeight="1" outlineLevel="3">
      <c r="A246" s="78" t="s">
        <v>225</v>
      </c>
      <c r="B246" s="79" t="s">
        <v>70</v>
      </c>
      <c r="C246" s="79" t="s">
        <v>49</v>
      </c>
      <c r="D246" s="79" t="s">
        <v>366</v>
      </c>
      <c r="E246" s="80">
        <v>24.3</v>
      </c>
      <c r="F246" s="80">
        <v>24.3</v>
      </c>
      <c r="G246" s="80">
        <f t="shared" si="11"/>
        <v>100</v>
      </c>
    </row>
    <row r="247" spans="1:7" s="5" customFormat="1" ht="18" customHeight="1" outlineLevel="3">
      <c r="A247" s="83" t="s">
        <v>154</v>
      </c>
      <c r="B247" s="81" t="s">
        <v>70</v>
      </c>
      <c r="C247" s="81" t="s">
        <v>51</v>
      </c>
      <c r="D247" s="81"/>
      <c r="E247" s="82">
        <f aca="true" t="shared" si="13" ref="E247:F249">E248</f>
        <v>451</v>
      </c>
      <c r="F247" s="82">
        <f t="shared" si="13"/>
        <v>451</v>
      </c>
      <c r="G247" s="82">
        <f t="shared" si="11"/>
        <v>100</v>
      </c>
    </row>
    <row r="248" spans="1:7" s="5" customFormat="1" ht="12.75" outlineLevel="3">
      <c r="A248" s="83" t="s">
        <v>84</v>
      </c>
      <c r="B248" s="81" t="s">
        <v>70</v>
      </c>
      <c r="C248" s="81" t="s">
        <v>52</v>
      </c>
      <c r="D248" s="81"/>
      <c r="E248" s="82">
        <f t="shared" si="13"/>
        <v>451</v>
      </c>
      <c r="F248" s="82">
        <f t="shared" si="13"/>
        <v>451</v>
      </c>
      <c r="G248" s="82">
        <f t="shared" si="11"/>
        <v>100</v>
      </c>
    </row>
    <row r="249" spans="1:7" s="5" customFormat="1" ht="29.25" customHeight="1" outlineLevel="3">
      <c r="A249" s="78" t="s">
        <v>371</v>
      </c>
      <c r="B249" s="79" t="s">
        <v>70</v>
      </c>
      <c r="C249" s="79" t="s">
        <v>52</v>
      </c>
      <c r="D249" s="79" t="s">
        <v>372</v>
      </c>
      <c r="E249" s="80">
        <f t="shared" si="13"/>
        <v>451</v>
      </c>
      <c r="F249" s="80">
        <f t="shared" si="13"/>
        <v>451</v>
      </c>
      <c r="G249" s="80">
        <f t="shared" si="11"/>
        <v>100</v>
      </c>
    </row>
    <row r="250" spans="1:7" s="5" customFormat="1" ht="25.5" outlineLevel="3">
      <c r="A250" s="78" t="s">
        <v>373</v>
      </c>
      <c r="B250" s="79" t="s">
        <v>70</v>
      </c>
      <c r="C250" s="79" t="s">
        <v>52</v>
      </c>
      <c r="D250" s="79" t="s">
        <v>374</v>
      </c>
      <c r="E250" s="101">
        <f>E251</f>
        <v>451</v>
      </c>
      <c r="F250" s="80">
        <f>E251</f>
        <v>451</v>
      </c>
      <c r="G250" s="80">
        <f t="shared" si="11"/>
        <v>100</v>
      </c>
    </row>
    <row r="251" spans="1:7" s="5" customFormat="1" ht="15" customHeight="1" outlineLevel="3">
      <c r="A251" s="78" t="s">
        <v>225</v>
      </c>
      <c r="B251" s="79" t="s">
        <v>70</v>
      </c>
      <c r="C251" s="79" t="s">
        <v>52</v>
      </c>
      <c r="D251" s="79" t="s">
        <v>375</v>
      </c>
      <c r="E251" s="80">
        <v>451</v>
      </c>
      <c r="F251" s="80">
        <v>451</v>
      </c>
      <c r="G251" s="80">
        <f t="shared" si="11"/>
        <v>100</v>
      </c>
    </row>
    <row r="252" spans="1:7" s="5" customFormat="1" ht="12.75" outlineLevel="3">
      <c r="A252" s="83" t="s">
        <v>143</v>
      </c>
      <c r="B252" s="81" t="s">
        <v>70</v>
      </c>
      <c r="C252" s="81" t="s">
        <v>54</v>
      </c>
      <c r="D252" s="81"/>
      <c r="E252" s="82">
        <f>E253+E256+E261+E268</f>
        <v>21071.3</v>
      </c>
      <c r="F252" s="82">
        <f>F253+F256+F261+F268</f>
        <v>20742.200000000004</v>
      </c>
      <c r="G252" s="82">
        <f t="shared" si="11"/>
        <v>98.43815996165402</v>
      </c>
    </row>
    <row r="253" spans="1:7" s="5" customFormat="1" ht="12.75" outlineLevel="3">
      <c r="A253" s="83" t="s">
        <v>85</v>
      </c>
      <c r="B253" s="81" t="s">
        <v>70</v>
      </c>
      <c r="C253" s="81" t="s">
        <v>55</v>
      </c>
      <c r="D253" s="81"/>
      <c r="E253" s="82">
        <f>E254</f>
        <v>8685.7</v>
      </c>
      <c r="F253" s="82">
        <f>F254</f>
        <v>8685.7</v>
      </c>
      <c r="G253" s="82">
        <f t="shared" si="11"/>
        <v>100</v>
      </c>
    </row>
    <row r="254" spans="1:7" s="5" customFormat="1" ht="12.75" outlineLevel="3">
      <c r="A254" s="78" t="s">
        <v>161</v>
      </c>
      <c r="B254" s="79" t="s">
        <v>70</v>
      </c>
      <c r="C254" s="79" t="s">
        <v>55</v>
      </c>
      <c r="D254" s="79" t="s">
        <v>228</v>
      </c>
      <c r="E254" s="80">
        <f>E255</f>
        <v>8685.7</v>
      </c>
      <c r="F254" s="80">
        <f>F255</f>
        <v>8685.7</v>
      </c>
      <c r="G254" s="80">
        <f t="shared" si="11"/>
        <v>100</v>
      </c>
    </row>
    <row r="255" spans="1:7" s="5" customFormat="1" ht="38.25" outlineLevel="3">
      <c r="A255" s="78" t="s">
        <v>177</v>
      </c>
      <c r="B255" s="79" t="s">
        <v>70</v>
      </c>
      <c r="C255" s="79" t="s">
        <v>55</v>
      </c>
      <c r="D255" s="79" t="s">
        <v>376</v>
      </c>
      <c r="E255" s="80">
        <v>8685.7</v>
      </c>
      <c r="F255" s="80">
        <v>8685.7</v>
      </c>
      <c r="G255" s="80">
        <f t="shared" si="11"/>
        <v>100</v>
      </c>
    </row>
    <row r="256" spans="1:7" s="5" customFormat="1" ht="12.75" outlineLevel="3">
      <c r="A256" s="83" t="s">
        <v>77</v>
      </c>
      <c r="B256" s="81" t="s">
        <v>70</v>
      </c>
      <c r="C256" s="81" t="s">
        <v>56</v>
      </c>
      <c r="D256" s="81"/>
      <c r="E256" s="82">
        <f>E257</f>
        <v>180.3</v>
      </c>
      <c r="F256" s="82">
        <f>F257</f>
        <v>179.7</v>
      </c>
      <c r="G256" s="82">
        <f t="shared" si="11"/>
        <v>99.66722129783693</v>
      </c>
    </row>
    <row r="257" spans="1:7" s="8" customFormat="1" ht="12.75" outlineLevel="3">
      <c r="A257" s="78" t="s">
        <v>161</v>
      </c>
      <c r="B257" s="79" t="s">
        <v>70</v>
      </c>
      <c r="C257" s="79" t="s">
        <v>56</v>
      </c>
      <c r="D257" s="79" t="s">
        <v>228</v>
      </c>
      <c r="E257" s="80">
        <f>E259+E260+E258</f>
        <v>180.3</v>
      </c>
      <c r="F257" s="80">
        <f>F259+F260+F258</f>
        <v>179.7</v>
      </c>
      <c r="G257" s="80">
        <f t="shared" si="11"/>
        <v>99.66722129783693</v>
      </c>
    </row>
    <row r="258" spans="1:7" s="57" customFormat="1" ht="25.5" outlineLevel="3">
      <c r="A258" s="78" t="s">
        <v>306</v>
      </c>
      <c r="B258" s="79" t="s">
        <v>70</v>
      </c>
      <c r="C258" s="79" t="s">
        <v>56</v>
      </c>
      <c r="D258" s="79" t="s">
        <v>307</v>
      </c>
      <c r="E258" s="80">
        <v>75</v>
      </c>
      <c r="F258" s="80">
        <v>75</v>
      </c>
      <c r="G258" s="80">
        <f t="shared" si="11"/>
        <v>100</v>
      </c>
    </row>
    <row r="259" spans="1:7" s="57" customFormat="1" ht="38.25" outlineLevel="3">
      <c r="A259" s="78" t="s">
        <v>178</v>
      </c>
      <c r="B259" s="79" t="s">
        <v>70</v>
      </c>
      <c r="C259" s="79" t="s">
        <v>56</v>
      </c>
      <c r="D259" s="79" t="s">
        <v>377</v>
      </c>
      <c r="E259" s="80">
        <v>52.5</v>
      </c>
      <c r="F259" s="80">
        <v>52.5</v>
      </c>
      <c r="G259" s="80">
        <f t="shared" si="11"/>
        <v>100</v>
      </c>
    </row>
    <row r="260" spans="1:7" s="57" customFormat="1" ht="76.5" outlineLevel="3">
      <c r="A260" s="78" t="s">
        <v>179</v>
      </c>
      <c r="B260" s="79" t="s">
        <v>70</v>
      </c>
      <c r="C260" s="79" t="s">
        <v>56</v>
      </c>
      <c r="D260" s="79" t="s">
        <v>378</v>
      </c>
      <c r="E260" s="80">
        <v>52.8</v>
      </c>
      <c r="F260" s="80">
        <v>52.2</v>
      </c>
      <c r="G260" s="80">
        <f t="shared" si="11"/>
        <v>98.86363636363637</v>
      </c>
    </row>
    <row r="261" spans="1:7" s="8" customFormat="1" ht="12.75" outlineLevel="3">
      <c r="A261" s="83" t="s">
        <v>78</v>
      </c>
      <c r="B261" s="81" t="s">
        <v>70</v>
      </c>
      <c r="C261" s="81" t="s">
        <v>57</v>
      </c>
      <c r="D261" s="81"/>
      <c r="E261" s="82">
        <f>E262</f>
        <v>9873.6</v>
      </c>
      <c r="F261" s="82">
        <f>F262</f>
        <v>9570.9</v>
      </c>
      <c r="G261" s="82">
        <f t="shared" si="11"/>
        <v>96.93424890617403</v>
      </c>
    </row>
    <row r="262" spans="1:7" s="5" customFormat="1" ht="12.75" outlineLevel="3">
      <c r="A262" s="78" t="s">
        <v>161</v>
      </c>
      <c r="B262" s="79" t="s">
        <v>70</v>
      </c>
      <c r="C262" s="79" t="s">
        <v>57</v>
      </c>
      <c r="D262" s="79" t="s">
        <v>228</v>
      </c>
      <c r="E262" s="80">
        <f>E263+E264+E265+E267+E266</f>
        <v>9873.6</v>
      </c>
      <c r="F262" s="80">
        <f>F263+F264+F265+F267+F266</f>
        <v>9570.9</v>
      </c>
      <c r="G262" s="80">
        <f t="shared" si="11"/>
        <v>96.93424890617403</v>
      </c>
    </row>
    <row r="263" spans="1:7" s="8" customFormat="1" ht="37.5" customHeight="1" outlineLevel="1">
      <c r="A263" s="78" t="s">
        <v>180</v>
      </c>
      <c r="B263" s="79" t="s">
        <v>70</v>
      </c>
      <c r="C263" s="79" t="s">
        <v>57</v>
      </c>
      <c r="D263" s="79" t="s">
        <v>379</v>
      </c>
      <c r="E263" s="80">
        <v>219.3</v>
      </c>
      <c r="F263" s="80">
        <v>219.3</v>
      </c>
      <c r="G263" s="80">
        <f t="shared" si="11"/>
        <v>100</v>
      </c>
    </row>
    <row r="264" spans="1:7" s="8" customFormat="1" ht="114.75" outlineLevel="1">
      <c r="A264" s="78" t="s">
        <v>181</v>
      </c>
      <c r="B264" s="79" t="s">
        <v>70</v>
      </c>
      <c r="C264" s="79" t="s">
        <v>57</v>
      </c>
      <c r="D264" s="79" t="s">
        <v>380</v>
      </c>
      <c r="E264" s="80">
        <v>180.8</v>
      </c>
      <c r="F264" s="80">
        <v>94.2</v>
      </c>
      <c r="G264" s="80">
        <f t="shared" si="11"/>
        <v>52.10176991150443</v>
      </c>
    </row>
    <row r="265" spans="1:7" s="8" customFormat="1" ht="51" outlineLevel="1">
      <c r="A265" s="78" t="s">
        <v>182</v>
      </c>
      <c r="B265" s="79" t="s">
        <v>70</v>
      </c>
      <c r="C265" s="79" t="s">
        <v>57</v>
      </c>
      <c r="D265" s="79" t="s">
        <v>381</v>
      </c>
      <c r="E265" s="80">
        <v>9223.5</v>
      </c>
      <c r="F265" s="80">
        <v>9207.4</v>
      </c>
      <c r="G265" s="80">
        <f t="shared" si="11"/>
        <v>99.8254458719575</v>
      </c>
    </row>
    <row r="266" spans="1:7" s="8" customFormat="1" ht="178.5" outlineLevel="1">
      <c r="A266" s="78" t="s">
        <v>385</v>
      </c>
      <c r="B266" s="79" t="s">
        <v>70</v>
      </c>
      <c r="C266" s="79" t="s">
        <v>57</v>
      </c>
      <c r="D266" s="79" t="s">
        <v>384</v>
      </c>
      <c r="E266" s="80">
        <v>100</v>
      </c>
      <c r="F266" s="80">
        <v>0</v>
      </c>
      <c r="G266" s="80">
        <f t="shared" si="11"/>
        <v>0</v>
      </c>
    </row>
    <row r="267" spans="1:7" s="8" customFormat="1" ht="63.75" outlineLevel="1">
      <c r="A267" s="78" t="s">
        <v>382</v>
      </c>
      <c r="B267" s="79" t="s">
        <v>70</v>
      </c>
      <c r="C267" s="79" t="s">
        <v>57</v>
      </c>
      <c r="D267" s="79" t="s">
        <v>383</v>
      </c>
      <c r="E267" s="80">
        <v>150</v>
      </c>
      <c r="F267" s="80">
        <v>50</v>
      </c>
      <c r="G267" s="80">
        <f t="shared" si="11"/>
        <v>33.33333333333333</v>
      </c>
    </row>
    <row r="268" spans="1:7" s="8" customFormat="1" ht="16.5" customHeight="1" outlineLevel="1">
      <c r="A268" s="83" t="s">
        <v>86</v>
      </c>
      <c r="B268" s="81" t="s">
        <v>70</v>
      </c>
      <c r="C268" s="81" t="s">
        <v>58</v>
      </c>
      <c r="D268" s="81"/>
      <c r="E268" s="82">
        <f>E269</f>
        <v>2331.7</v>
      </c>
      <c r="F268" s="82">
        <f>F269</f>
        <v>2305.9</v>
      </c>
      <c r="G268" s="82">
        <f t="shared" si="11"/>
        <v>98.8935111721062</v>
      </c>
    </row>
    <row r="269" spans="1:7" s="8" customFormat="1" ht="19.5" customHeight="1" outlineLevel="1">
      <c r="A269" s="78" t="s">
        <v>161</v>
      </c>
      <c r="B269" s="79" t="s">
        <v>70</v>
      </c>
      <c r="C269" s="79" t="s">
        <v>58</v>
      </c>
      <c r="D269" s="79" t="s">
        <v>228</v>
      </c>
      <c r="E269" s="80">
        <f>E270</f>
        <v>2331.7</v>
      </c>
      <c r="F269" s="80">
        <f>F270</f>
        <v>2305.9</v>
      </c>
      <c r="G269" s="80">
        <f t="shared" si="11"/>
        <v>98.8935111721062</v>
      </c>
    </row>
    <row r="270" spans="1:7" s="8" customFormat="1" ht="38.25" outlineLevel="1">
      <c r="A270" s="78" t="s">
        <v>183</v>
      </c>
      <c r="B270" s="79" t="s">
        <v>70</v>
      </c>
      <c r="C270" s="79" t="s">
        <v>58</v>
      </c>
      <c r="D270" s="79" t="s">
        <v>386</v>
      </c>
      <c r="E270" s="80">
        <v>2331.7</v>
      </c>
      <c r="F270" s="80">
        <v>2305.9</v>
      </c>
      <c r="G270" s="80">
        <f t="shared" si="11"/>
        <v>98.8935111721062</v>
      </c>
    </row>
    <row r="271" spans="1:7" s="8" customFormat="1" ht="12.75" outlineLevel="1">
      <c r="A271" s="83" t="s">
        <v>145</v>
      </c>
      <c r="B271" s="81" t="s">
        <v>70</v>
      </c>
      <c r="C271" s="81" t="s">
        <v>59</v>
      </c>
      <c r="D271" s="81"/>
      <c r="E271" s="82">
        <f aca="true" t="shared" si="14" ref="E271:F275">E272</f>
        <v>153.1</v>
      </c>
      <c r="F271" s="82">
        <f t="shared" si="14"/>
        <v>153.1</v>
      </c>
      <c r="G271" s="80">
        <f t="shared" si="11"/>
        <v>100</v>
      </c>
    </row>
    <row r="272" spans="1:7" s="8" customFormat="1" ht="12.75" outlineLevel="1">
      <c r="A272" s="83" t="s">
        <v>146</v>
      </c>
      <c r="B272" s="81" t="s">
        <v>70</v>
      </c>
      <c r="C272" s="81" t="s">
        <v>60</v>
      </c>
      <c r="D272" s="81"/>
      <c r="E272" s="82">
        <f t="shared" si="14"/>
        <v>153.1</v>
      </c>
      <c r="F272" s="82">
        <f t="shared" si="14"/>
        <v>153.1</v>
      </c>
      <c r="G272" s="80">
        <f t="shared" si="11"/>
        <v>100</v>
      </c>
    </row>
    <row r="273" spans="1:7" s="8" customFormat="1" ht="38.25" outlineLevel="1">
      <c r="A273" s="78" t="s">
        <v>482</v>
      </c>
      <c r="B273" s="79" t="s">
        <v>70</v>
      </c>
      <c r="C273" s="79" t="s">
        <v>60</v>
      </c>
      <c r="D273" s="79" t="s">
        <v>290</v>
      </c>
      <c r="E273" s="80">
        <f t="shared" si="14"/>
        <v>153.1</v>
      </c>
      <c r="F273" s="80">
        <f t="shared" si="14"/>
        <v>153.1</v>
      </c>
      <c r="G273" s="80">
        <f t="shared" si="11"/>
        <v>100</v>
      </c>
    </row>
    <row r="274" spans="1:7" s="8" customFormat="1" ht="38.25" outlineLevel="1">
      <c r="A274" s="78" t="s">
        <v>483</v>
      </c>
      <c r="B274" s="79" t="s">
        <v>70</v>
      </c>
      <c r="C274" s="79" t="s">
        <v>60</v>
      </c>
      <c r="D274" s="79" t="s">
        <v>294</v>
      </c>
      <c r="E274" s="80">
        <f t="shared" si="14"/>
        <v>153.1</v>
      </c>
      <c r="F274" s="80">
        <f t="shared" si="14"/>
        <v>153.1</v>
      </c>
      <c r="G274" s="80">
        <f t="shared" si="11"/>
        <v>100</v>
      </c>
    </row>
    <row r="275" spans="1:7" s="8" customFormat="1" ht="76.5" outlineLevel="1">
      <c r="A275" s="78" t="s">
        <v>298</v>
      </c>
      <c r="B275" s="79" t="s">
        <v>70</v>
      </c>
      <c r="C275" s="79" t="s">
        <v>60</v>
      </c>
      <c r="D275" s="79" t="s">
        <v>494</v>
      </c>
      <c r="E275" s="80">
        <f t="shared" si="14"/>
        <v>153.1</v>
      </c>
      <c r="F275" s="80">
        <f t="shared" si="14"/>
        <v>153.1</v>
      </c>
      <c r="G275" s="80">
        <f t="shared" si="11"/>
        <v>100</v>
      </c>
    </row>
    <row r="276" spans="1:7" s="8" customFormat="1" ht="12.75" outlineLevel="1">
      <c r="A276" s="78" t="s">
        <v>225</v>
      </c>
      <c r="B276" s="79" t="s">
        <v>70</v>
      </c>
      <c r="C276" s="79" t="s">
        <v>60</v>
      </c>
      <c r="D276" s="79" t="s">
        <v>299</v>
      </c>
      <c r="E276" s="80">
        <v>153.1</v>
      </c>
      <c r="F276" s="80">
        <v>153.1</v>
      </c>
      <c r="G276" s="80">
        <f t="shared" si="11"/>
        <v>100</v>
      </c>
    </row>
    <row r="277" spans="1:7" s="8" customFormat="1" ht="47.25" outlineLevel="1">
      <c r="A277" s="85" t="s">
        <v>491</v>
      </c>
      <c r="B277" s="81" t="s">
        <v>156</v>
      </c>
      <c r="C277" s="81" t="s">
        <v>63</v>
      </c>
      <c r="D277" s="81"/>
      <c r="E277" s="82">
        <f>E278+E321+E358</f>
        <v>98211.9</v>
      </c>
      <c r="F277" s="82">
        <f>F278+F321+F358</f>
        <v>97162.69999999998</v>
      </c>
      <c r="G277" s="82">
        <f>F277/E277*100</f>
        <v>98.93169768632924</v>
      </c>
    </row>
    <row r="278" spans="1:7" s="5" customFormat="1" ht="19.5" customHeight="1" outlineLevel="2">
      <c r="A278" s="83" t="s">
        <v>142</v>
      </c>
      <c r="B278" s="81" t="s">
        <v>156</v>
      </c>
      <c r="C278" s="81" t="s">
        <v>46</v>
      </c>
      <c r="D278" s="81"/>
      <c r="E278" s="82">
        <f>E279+E298</f>
        <v>53447.9</v>
      </c>
      <c r="F278" s="82">
        <f>F279+F298</f>
        <v>53283.7</v>
      </c>
      <c r="G278" s="82">
        <f>F278/E278*100</f>
        <v>99.69278493635858</v>
      </c>
    </row>
    <row r="279" spans="1:7" s="5" customFormat="1" ht="18" customHeight="1" outlineLevel="2">
      <c r="A279" s="83" t="s">
        <v>492</v>
      </c>
      <c r="B279" s="81" t="s">
        <v>156</v>
      </c>
      <c r="C279" s="81" t="s">
        <v>451</v>
      </c>
      <c r="D279" s="81"/>
      <c r="E279" s="108">
        <f>E280+E283+E288+E293</f>
        <v>53277.6</v>
      </c>
      <c r="F279" s="108">
        <f>F280+F283+F288+F293</f>
        <v>53169.5</v>
      </c>
      <c r="G279" s="80">
        <f>F279/E279*100</f>
        <v>99.79710046999114</v>
      </c>
    </row>
    <row r="280" spans="1:7" s="5" customFormat="1" ht="15.75" customHeight="1" outlineLevel="2">
      <c r="A280" s="78" t="s">
        <v>161</v>
      </c>
      <c r="B280" s="79" t="s">
        <v>156</v>
      </c>
      <c r="C280" s="79" t="s">
        <v>451</v>
      </c>
      <c r="D280" s="79" t="s">
        <v>228</v>
      </c>
      <c r="E280" s="107">
        <f>E281+E282</f>
        <v>338.6</v>
      </c>
      <c r="F280" s="107">
        <f>F281+F282</f>
        <v>338.6</v>
      </c>
      <c r="G280" s="80">
        <f aca="true" t="shared" si="15" ref="G280:G287">F280/E280*100</f>
        <v>100</v>
      </c>
    </row>
    <row r="281" spans="1:7" s="5" customFormat="1" ht="51" customHeight="1" outlineLevel="2">
      <c r="A281" s="72" t="s">
        <v>435</v>
      </c>
      <c r="B281" s="79" t="s">
        <v>156</v>
      </c>
      <c r="C281" s="79" t="s">
        <v>451</v>
      </c>
      <c r="D281" s="79" t="s">
        <v>493</v>
      </c>
      <c r="E281" s="105">
        <v>278.6</v>
      </c>
      <c r="F281" s="80">
        <v>278.6</v>
      </c>
      <c r="G281" s="80">
        <f t="shared" si="15"/>
        <v>100</v>
      </c>
    </row>
    <row r="282" spans="1:7" s="5" customFormat="1" ht="39" customHeight="1" outlineLevel="2">
      <c r="A282" s="72" t="s">
        <v>229</v>
      </c>
      <c r="B282" s="79" t="s">
        <v>156</v>
      </c>
      <c r="C282" s="79" t="s">
        <v>451</v>
      </c>
      <c r="D282" s="79" t="s">
        <v>231</v>
      </c>
      <c r="E282" s="105">
        <v>60</v>
      </c>
      <c r="F282" s="80">
        <v>60</v>
      </c>
      <c r="G282" s="80">
        <f t="shared" si="15"/>
        <v>100</v>
      </c>
    </row>
    <row r="283" spans="1:7" s="5" customFormat="1" ht="25.5" outlineLevel="3">
      <c r="A283" s="78" t="s">
        <v>430</v>
      </c>
      <c r="B283" s="79" t="s">
        <v>156</v>
      </c>
      <c r="C283" s="79" t="s">
        <v>451</v>
      </c>
      <c r="D283" s="79" t="s">
        <v>232</v>
      </c>
      <c r="E283" s="105">
        <f>E284</f>
        <v>12240.3</v>
      </c>
      <c r="F283" s="105">
        <f>F284</f>
        <v>12132.199999999999</v>
      </c>
      <c r="G283" s="80">
        <f t="shared" si="15"/>
        <v>99.11685171115087</v>
      </c>
    </row>
    <row r="284" spans="1:7" s="5" customFormat="1" ht="38.25" outlineLevel="3">
      <c r="A284" s="78" t="s">
        <v>495</v>
      </c>
      <c r="B284" s="79" t="s">
        <v>156</v>
      </c>
      <c r="C284" s="79" t="s">
        <v>451</v>
      </c>
      <c r="D284" s="79" t="s">
        <v>497</v>
      </c>
      <c r="E284" s="105">
        <f>E285</f>
        <v>12240.3</v>
      </c>
      <c r="F284" s="105">
        <f>F285</f>
        <v>12132.199999999999</v>
      </c>
      <c r="G284" s="80">
        <f t="shared" si="15"/>
        <v>99.11685171115087</v>
      </c>
    </row>
    <row r="285" spans="1:7" s="5" customFormat="1" ht="38.25" outlineLevel="3">
      <c r="A285" s="102" t="s">
        <v>496</v>
      </c>
      <c r="B285" s="79" t="s">
        <v>156</v>
      </c>
      <c r="C285" s="79" t="s">
        <v>451</v>
      </c>
      <c r="D285" s="79" t="s">
        <v>498</v>
      </c>
      <c r="E285" s="105">
        <f>E286+E287</f>
        <v>12240.3</v>
      </c>
      <c r="F285" s="105">
        <f>F286+F287</f>
        <v>12132.199999999999</v>
      </c>
      <c r="G285" s="80">
        <f t="shared" si="15"/>
        <v>99.11685171115087</v>
      </c>
    </row>
    <row r="286" spans="1:7" s="8" customFormat="1" ht="12.75" outlineLevel="3">
      <c r="A286" s="78" t="s">
        <v>225</v>
      </c>
      <c r="B286" s="79" t="s">
        <v>156</v>
      </c>
      <c r="C286" s="79" t="s">
        <v>451</v>
      </c>
      <c r="D286" s="79" t="s">
        <v>499</v>
      </c>
      <c r="E286" s="107">
        <v>543.3</v>
      </c>
      <c r="F286" s="80">
        <v>543.3</v>
      </c>
      <c r="G286" s="80">
        <f t="shared" si="15"/>
        <v>100</v>
      </c>
    </row>
    <row r="287" spans="1:7" s="5" customFormat="1" ht="12.75" outlineLevel="3">
      <c r="A287" s="78" t="s">
        <v>225</v>
      </c>
      <c r="B287" s="79" t="s">
        <v>156</v>
      </c>
      <c r="C287" s="79" t="s">
        <v>451</v>
      </c>
      <c r="D287" s="79" t="s">
        <v>500</v>
      </c>
      <c r="E287" s="107">
        <v>11697</v>
      </c>
      <c r="F287" s="80">
        <v>11588.9</v>
      </c>
      <c r="G287" s="80">
        <f t="shared" si="15"/>
        <v>99.07583140976318</v>
      </c>
    </row>
    <row r="288" spans="1:7" s="5" customFormat="1" ht="29.25" customHeight="1" outlineLevel="3">
      <c r="A288" s="78" t="s">
        <v>501</v>
      </c>
      <c r="B288" s="79" t="s">
        <v>156</v>
      </c>
      <c r="C288" s="79" t="s">
        <v>451</v>
      </c>
      <c r="D288" s="79" t="s">
        <v>387</v>
      </c>
      <c r="E288" s="80">
        <f>E289</f>
        <v>26410.2</v>
      </c>
      <c r="F288" s="80">
        <f>F289</f>
        <v>26410.2</v>
      </c>
      <c r="G288" s="80">
        <f aca="true" t="shared" si="16" ref="G288:G320">F288/E288*100</f>
        <v>100</v>
      </c>
    </row>
    <row r="289" spans="1:7" s="5" customFormat="1" ht="28.5" customHeight="1" outlineLevel="2">
      <c r="A289" s="89" t="s">
        <v>502</v>
      </c>
      <c r="B289" s="79" t="s">
        <v>156</v>
      </c>
      <c r="C289" s="79" t="s">
        <v>451</v>
      </c>
      <c r="D289" s="79" t="s">
        <v>388</v>
      </c>
      <c r="E289" s="80">
        <f>E290</f>
        <v>26410.2</v>
      </c>
      <c r="F289" s="80">
        <f>F290</f>
        <v>26410.2</v>
      </c>
      <c r="G289" s="80">
        <f t="shared" si="16"/>
        <v>100</v>
      </c>
    </row>
    <row r="290" spans="1:7" s="5" customFormat="1" ht="38.25" outlineLevel="3">
      <c r="A290" s="78" t="s">
        <v>503</v>
      </c>
      <c r="B290" s="79" t="s">
        <v>156</v>
      </c>
      <c r="C290" s="79" t="s">
        <v>451</v>
      </c>
      <c r="D290" s="79" t="s">
        <v>389</v>
      </c>
      <c r="E290" s="80">
        <f>E292+E291</f>
        <v>26410.2</v>
      </c>
      <c r="F290" s="80">
        <f>F292+F291</f>
        <v>26410.2</v>
      </c>
      <c r="G290" s="80">
        <f t="shared" si="16"/>
        <v>100</v>
      </c>
    </row>
    <row r="291" spans="1:7" s="8" customFormat="1" ht="16.5" customHeight="1" outlineLevel="1">
      <c r="A291" s="78" t="s">
        <v>225</v>
      </c>
      <c r="B291" s="79" t="s">
        <v>156</v>
      </c>
      <c r="C291" s="79" t="s">
        <v>451</v>
      </c>
      <c r="D291" s="79" t="s">
        <v>504</v>
      </c>
      <c r="E291" s="80">
        <v>2340.5</v>
      </c>
      <c r="F291" s="80">
        <v>2340.5</v>
      </c>
      <c r="G291" s="80">
        <f t="shared" si="16"/>
        <v>100</v>
      </c>
    </row>
    <row r="292" spans="1:7" s="8" customFormat="1" ht="17.25" customHeight="1" outlineLevel="1">
      <c r="A292" s="78" t="s">
        <v>225</v>
      </c>
      <c r="B292" s="79" t="s">
        <v>156</v>
      </c>
      <c r="C292" s="79" t="s">
        <v>451</v>
      </c>
      <c r="D292" s="79" t="s">
        <v>390</v>
      </c>
      <c r="E292" s="80">
        <v>24069.7</v>
      </c>
      <c r="F292" s="80">
        <v>24069.7</v>
      </c>
      <c r="G292" s="80">
        <f t="shared" si="16"/>
        <v>100</v>
      </c>
    </row>
    <row r="293" spans="1:7" s="8" customFormat="1" ht="42.75" customHeight="1" outlineLevel="1">
      <c r="A293" s="78" t="s">
        <v>482</v>
      </c>
      <c r="B293" s="79" t="s">
        <v>156</v>
      </c>
      <c r="C293" s="79" t="s">
        <v>451</v>
      </c>
      <c r="D293" s="79" t="s">
        <v>290</v>
      </c>
      <c r="E293" s="80">
        <f>E294</f>
        <v>14288.5</v>
      </c>
      <c r="F293" s="80">
        <f>F294</f>
        <v>14288.5</v>
      </c>
      <c r="G293" s="80">
        <f t="shared" si="16"/>
        <v>100</v>
      </c>
    </row>
    <row r="294" spans="1:7" s="8" customFormat="1" ht="39.75" customHeight="1" outlineLevel="1">
      <c r="A294" s="78" t="s">
        <v>505</v>
      </c>
      <c r="B294" s="79" t="s">
        <v>156</v>
      </c>
      <c r="C294" s="79" t="s">
        <v>451</v>
      </c>
      <c r="D294" s="79" t="s">
        <v>292</v>
      </c>
      <c r="E294" s="80">
        <f>E295</f>
        <v>14288.5</v>
      </c>
      <c r="F294" s="80">
        <f>F295</f>
        <v>14288.5</v>
      </c>
      <c r="G294" s="80">
        <f t="shared" si="16"/>
        <v>100</v>
      </c>
    </row>
    <row r="295" spans="1:7" s="8" customFormat="1" ht="52.5" customHeight="1" outlineLevel="1">
      <c r="A295" s="78" t="s">
        <v>289</v>
      </c>
      <c r="B295" s="79" t="s">
        <v>156</v>
      </c>
      <c r="C295" s="79" t="s">
        <v>451</v>
      </c>
      <c r="D295" s="79" t="s">
        <v>291</v>
      </c>
      <c r="E295" s="80">
        <f>E296+E297</f>
        <v>14288.5</v>
      </c>
      <c r="F295" s="80">
        <f>F296+F297</f>
        <v>14288.5</v>
      </c>
      <c r="G295" s="80">
        <f t="shared" si="16"/>
        <v>100</v>
      </c>
    </row>
    <row r="296" spans="1:7" s="8" customFormat="1" ht="16.5" customHeight="1" outlineLevel="1">
      <c r="A296" s="78" t="s">
        <v>225</v>
      </c>
      <c r="B296" s="79" t="s">
        <v>156</v>
      </c>
      <c r="C296" s="79" t="s">
        <v>451</v>
      </c>
      <c r="D296" s="79" t="s">
        <v>506</v>
      </c>
      <c r="E296" s="80">
        <v>626.9</v>
      </c>
      <c r="F296" s="80">
        <v>626.9</v>
      </c>
      <c r="G296" s="80">
        <f t="shared" si="16"/>
        <v>100</v>
      </c>
    </row>
    <row r="297" spans="1:7" s="8" customFormat="1" ht="16.5" customHeight="1" outlineLevel="1">
      <c r="A297" s="78" t="s">
        <v>225</v>
      </c>
      <c r="B297" s="79" t="s">
        <v>156</v>
      </c>
      <c r="C297" s="79" t="s">
        <v>451</v>
      </c>
      <c r="D297" s="79" t="s">
        <v>293</v>
      </c>
      <c r="E297" s="80">
        <v>13661.6</v>
      </c>
      <c r="F297" s="80">
        <v>13661.6</v>
      </c>
      <c r="G297" s="80">
        <f t="shared" si="16"/>
        <v>100</v>
      </c>
    </row>
    <row r="298" spans="1:7" s="8" customFormat="1" ht="14.25" customHeight="1" outlineLevel="1">
      <c r="A298" s="83" t="s">
        <v>75</v>
      </c>
      <c r="B298" s="81" t="s">
        <v>156</v>
      </c>
      <c r="C298" s="81" t="s">
        <v>49</v>
      </c>
      <c r="D298" s="81"/>
      <c r="E298" s="80">
        <f>E299</f>
        <v>170.29999999999998</v>
      </c>
      <c r="F298" s="80">
        <f>F299</f>
        <v>114.2</v>
      </c>
      <c r="G298" s="80">
        <f t="shared" si="16"/>
        <v>67.05813270698768</v>
      </c>
    </row>
    <row r="299" spans="1:7" s="8" customFormat="1" ht="28.5" customHeight="1" outlineLevel="1">
      <c r="A299" s="78" t="s">
        <v>165</v>
      </c>
      <c r="B299" s="79" t="s">
        <v>156</v>
      </c>
      <c r="C299" s="79" t="s">
        <v>49</v>
      </c>
      <c r="D299" s="79" t="s">
        <v>220</v>
      </c>
      <c r="E299" s="80">
        <f>E300+E309+E318</f>
        <v>170.29999999999998</v>
      </c>
      <c r="F299" s="80">
        <f>F300+F309+F318</f>
        <v>114.2</v>
      </c>
      <c r="G299" s="80">
        <f t="shared" si="16"/>
        <v>67.05813270698768</v>
      </c>
    </row>
    <row r="300" spans="1:7" s="8" customFormat="1" ht="17.25" customHeight="1" outlineLevel="1">
      <c r="A300" s="78" t="s">
        <v>337</v>
      </c>
      <c r="B300" s="79" t="s">
        <v>156</v>
      </c>
      <c r="C300" s="79" t="s">
        <v>49</v>
      </c>
      <c r="D300" s="79" t="s">
        <v>339</v>
      </c>
      <c r="E300" s="80">
        <f>E301+E303+E305+E307</f>
        <v>84.30000000000001</v>
      </c>
      <c r="F300" s="80">
        <f>F301+F303+F305+F307</f>
        <v>38.1</v>
      </c>
      <c r="G300" s="80">
        <f t="shared" si="16"/>
        <v>45.19572953736654</v>
      </c>
    </row>
    <row r="301" spans="1:7" s="8" customFormat="1" ht="54" customHeight="1" outlineLevel="1">
      <c r="A301" s="78" t="s">
        <v>338</v>
      </c>
      <c r="B301" s="79" t="s">
        <v>156</v>
      </c>
      <c r="C301" s="79" t="s">
        <v>49</v>
      </c>
      <c r="D301" s="79" t="s">
        <v>340</v>
      </c>
      <c r="E301" s="80">
        <f>E302</f>
        <v>59.2</v>
      </c>
      <c r="F301" s="80">
        <f>F302</f>
        <v>34.6</v>
      </c>
      <c r="G301" s="80">
        <f t="shared" si="16"/>
        <v>58.445945945945944</v>
      </c>
    </row>
    <row r="302" spans="1:7" s="8" customFormat="1" ht="17.25" customHeight="1" outlineLevel="1">
      <c r="A302" s="78" t="s">
        <v>225</v>
      </c>
      <c r="B302" s="79" t="s">
        <v>156</v>
      </c>
      <c r="C302" s="79" t="s">
        <v>49</v>
      </c>
      <c r="D302" s="79" t="s">
        <v>341</v>
      </c>
      <c r="E302" s="80">
        <v>59.2</v>
      </c>
      <c r="F302" s="80">
        <v>34.6</v>
      </c>
      <c r="G302" s="80">
        <f t="shared" si="16"/>
        <v>58.445945945945944</v>
      </c>
    </row>
    <row r="303" spans="1:7" s="8" customFormat="1" ht="53.25" customHeight="1" outlineLevel="1">
      <c r="A303" s="78" t="s">
        <v>342</v>
      </c>
      <c r="B303" s="79" t="s">
        <v>156</v>
      </c>
      <c r="C303" s="79" t="s">
        <v>49</v>
      </c>
      <c r="D303" s="79" t="s">
        <v>343</v>
      </c>
      <c r="E303" s="80">
        <f>E304</f>
        <v>15</v>
      </c>
      <c r="F303" s="80">
        <f>F304</f>
        <v>0</v>
      </c>
      <c r="G303" s="80">
        <f t="shared" si="16"/>
        <v>0</v>
      </c>
    </row>
    <row r="304" spans="1:7" s="8" customFormat="1" ht="15.75" customHeight="1" outlineLevel="1">
      <c r="A304" s="78" t="s">
        <v>225</v>
      </c>
      <c r="B304" s="79" t="s">
        <v>156</v>
      </c>
      <c r="C304" s="79" t="s">
        <v>49</v>
      </c>
      <c r="D304" s="79" t="s">
        <v>344</v>
      </c>
      <c r="E304" s="80">
        <v>15</v>
      </c>
      <c r="F304" s="80">
        <v>0</v>
      </c>
      <c r="G304" s="80">
        <f t="shared" si="16"/>
        <v>0</v>
      </c>
    </row>
    <row r="305" spans="1:7" s="8" customFormat="1" ht="63.75" customHeight="1" outlineLevel="1">
      <c r="A305" s="78" t="s">
        <v>345</v>
      </c>
      <c r="B305" s="79" t="s">
        <v>156</v>
      </c>
      <c r="C305" s="79" t="s">
        <v>49</v>
      </c>
      <c r="D305" s="79" t="s">
        <v>346</v>
      </c>
      <c r="E305" s="80">
        <f>E306</f>
        <v>7.9</v>
      </c>
      <c r="F305" s="80">
        <f>F306</f>
        <v>3.5</v>
      </c>
      <c r="G305" s="80">
        <f t="shared" si="16"/>
        <v>44.303797468354425</v>
      </c>
    </row>
    <row r="306" spans="1:7" s="8" customFormat="1" ht="14.25" customHeight="1" outlineLevel="1">
      <c r="A306" s="78" t="s">
        <v>225</v>
      </c>
      <c r="B306" s="79" t="s">
        <v>156</v>
      </c>
      <c r="C306" s="79" t="s">
        <v>49</v>
      </c>
      <c r="D306" s="79" t="s">
        <v>347</v>
      </c>
      <c r="E306" s="80">
        <v>7.9</v>
      </c>
      <c r="F306" s="80">
        <v>3.5</v>
      </c>
      <c r="G306" s="80">
        <f t="shared" si="16"/>
        <v>44.303797468354425</v>
      </c>
    </row>
    <row r="307" spans="1:7" s="8" customFormat="1" ht="42" customHeight="1" outlineLevel="1">
      <c r="A307" s="78" t="s">
        <v>348</v>
      </c>
      <c r="B307" s="79" t="s">
        <v>156</v>
      </c>
      <c r="C307" s="79" t="s">
        <v>49</v>
      </c>
      <c r="D307" s="79" t="s">
        <v>349</v>
      </c>
      <c r="E307" s="80">
        <f>E308</f>
        <v>2.2</v>
      </c>
      <c r="F307" s="80">
        <f>F308</f>
        <v>0</v>
      </c>
      <c r="G307" s="80">
        <f t="shared" si="16"/>
        <v>0</v>
      </c>
    </row>
    <row r="308" spans="1:7" s="8" customFormat="1" ht="17.25" customHeight="1" outlineLevel="1">
      <c r="A308" s="78" t="s">
        <v>225</v>
      </c>
      <c r="B308" s="79" t="s">
        <v>156</v>
      </c>
      <c r="C308" s="79" t="s">
        <v>49</v>
      </c>
      <c r="D308" s="79" t="s">
        <v>350</v>
      </c>
      <c r="E308" s="80">
        <v>2.2</v>
      </c>
      <c r="F308" s="80">
        <v>0</v>
      </c>
      <c r="G308" s="80">
        <f t="shared" si="16"/>
        <v>0</v>
      </c>
    </row>
    <row r="309" spans="1:7" s="8" customFormat="1" ht="28.5" customHeight="1" outlineLevel="1">
      <c r="A309" s="78" t="s">
        <v>335</v>
      </c>
      <c r="B309" s="79" t="s">
        <v>156</v>
      </c>
      <c r="C309" s="79" t="s">
        <v>49</v>
      </c>
      <c r="D309" s="79" t="s">
        <v>352</v>
      </c>
      <c r="E309" s="80">
        <f>E310+E312+E314+E316</f>
        <v>80.29999999999998</v>
      </c>
      <c r="F309" s="80">
        <f>F310+F312+F314+F316</f>
        <v>70.39999999999999</v>
      </c>
      <c r="G309" s="80">
        <f t="shared" si="16"/>
        <v>87.67123287671234</v>
      </c>
    </row>
    <row r="310" spans="1:7" s="8" customFormat="1" ht="52.5" customHeight="1" outlineLevel="1">
      <c r="A310" s="78" t="s">
        <v>351</v>
      </c>
      <c r="B310" s="79" t="s">
        <v>156</v>
      </c>
      <c r="C310" s="79" t="s">
        <v>49</v>
      </c>
      <c r="D310" s="79" t="s">
        <v>353</v>
      </c>
      <c r="E310" s="80">
        <f>E311</f>
        <v>56.8</v>
      </c>
      <c r="F310" s="80">
        <f>F311</f>
        <v>46.9</v>
      </c>
      <c r="G310" s="80">
        <f t="shared" si="16"/>
        <v>82.57042253521128</v>
      </c>
    </row>
    <row r="311" spans="1:7" s="8" customFormat="1" ht="15" customHeight="1" outlineLevel="1">
      <c r="A311" s="78" t="s">
        <v>225</v>
      </c>
      <c r="B311" s="79" t="s">
        <v>156</v>
      </c>
      <c r="C311" s="79" t="s">
        <v>49</v>
      </c>
      <c r="D311" s="79" t="s">
        <v>354</v>
      </c>
      <c r="E311" s="80">
        <v>56.8</v>
      </c>
      <c r="F311" s="80">
        <v>46.9</v>
      </c>
      <c r="G311" s="80">
        <f t="shared" si="16"/>
        <v>82.57042253521128</v>
      </c>
    </row>
    <row r="312" spans="1:7" s="8" customFormat="1" ht="51" customHeight="1" outlineLevel="1">
      <c r="A312" s="78" t="s">
        <v>355</v>
      </c>
      <c r="B312" s="79" t="s">
        <v>156</v>
      </c>
      <c r="C312" s="79" t="s">
        <v>49</v>
      </c>
      <c r="D312" s="79" t="s">
        <v>356</v>
      </c>
      <c r="E312" s="80">
        <f>E313</f>
        <v>5.9</v>
      </c>
      <c r="F312" s="80">
        <f>F313</f>
        <v>5.9</v>
      </c>
      <c r="G312" s="80">
        <f t="shared" si="16"/>
        <v>100</v>
      </c>
    </row>
    <row r="313" spans="1:7" s="8" customFormat="1" ht="16.5" customHeight="1" outlineLevel="1">
      <c r="A313" s="78" t="s">
        <v>225</v>
      </c>
      <c r="B313" s="79" t="s">
        <v>156</v>
      </c>
      <c r="C313" s="79" t="s">
        <v>49</v>
      </c>
      <c r="D313" s="79" t="s">
        <v>357</v>
      </c>
      <c r="E313" s="80">
        <v>5.9</v>
      </c>
      <c r="F313" s="80">
        <v>5.9</v>
      </c>
      <c r="G313" s="80">
        <f t="shared" si="16"/>
        <v>100</v>
      </c>
    </row>
    <row r="314" spans="1:7" s="8" customFormat="1" ht="37.5" customHeight="1" outlineLevel="1">
      <c r="A314" s="78" t="s">
        <v>360</v>
      </c>
      <c r="B314" s="79" t="s">
        <v>156</v>
      </c>
      <c r="C314" s="79" t="s">
        <v>49</v>
      </c>
      <c r="D314" s="79" t="s">
        <v>358</v>
      </c>
      <c r="E314" s="80">
        <f>E315</f>
        <v>13.5</v>
      </c>
      <c r="F314" s="80">
        <f>F315</f>
        <v>13.5</v>
      </c>
      <c r="G314" s="80">
        <f t="shared" si="16"/>
        <v>100</v>
      </c>
    </row>
    <row r="315" spans="1:7" s="8" customFormat="1" ht="15.75" customHeight="1" outlineLevel="1">
      <c r="A315" s="78" t="s">
        <v>225</v>
      </c>
      <c r="B315" s="79" t="s">
        <v>156</v>
      </c>
      <c r="C315" s="79" t="s">
        <v>49</v>
      </c>
      <c r="D315" s="79" t="s">
        <v>359</v>
      </c>
      <c r="E315" s="80">
        <v>13.5</v>
      </c>
      <c r="F315" s="80">
        <v>13.5</v>
      </c>
      <c r="G315" s="80">
        <f t="shared" si="16"/>
        <v>100</v>
      </c>
    </row>
    <row r="316" spans="1:7" s="8" customFormat="1" ht="52.5" customHeight="1" outlineLevel="1">
      <c r="A316" s="78" t="s">
        <v>361</v>
      </c>
      <c r="B316" s="79" t="s">
        <v>156</v>
      </c>
      <c r="C316" s="79" t="s">
        <v>49</v>
      </c>
      <c r="D316" s="79" t="s">
        <v>362</v>
      </c>
      <c r="E316" s="80">
        <f>E317</f>
        <v>4.1</v>
      </c>
      <c r="F316" s="80">
        <f>F317</f>
        <v>4.1</v>
      </c>
      <c r="G316" s="80">
        <f t="shared" si="16"/>
        <v>100</v>
      </c>
    </row>
    <row r="317" spans="1:7" s="8" customFormat="1" ht="18" customHeight="1" outlineLevel="1">
      <c r="A317" s="78" t="s">
        <v>225</v>
      </c>
      <c r="B317" s="79" t="s">
        <v>156</v>
      </c>
      <c r="C317" s="79" t="s">
        <v>49</v>
      </c>
      <c r="D317" s="79" t="s">
        <v>363</v>
      </c>
      <c r="E317" s="80">
        <v>4.1</v>
      </c>
      <c r="F317" s="80">
        <v>4.1</v>
      </c>
      <c r="G317" s="80">
        <f t="shared" si="16"/>
        <v>100</v>
      </c>
    </row>
    <row r="318" spans="1:7" s="8" customFormat="1" ht="28.5" customHeight="1" outlineLevel="1">
      <c r="A318" s="78" t="s">
        <v>336</v>
      </c>
      <c r="B318" s="79" t="s">
        <v>156</v>
      </c>
      <c r="C318" s="79" t="s">
        <v>49</v>
      </c>
      <c r="D318" s="79" t="s">
        <v>364</v>
      </c>
      <c r="E318" s="80">
        <f>E319</f>
        <v>5.7</v>
      </c>
      <c r="F318" s="80">
        <f>F319</f>
        <v>5.7</v>
      </c>
      <c r="G318" s="80">
        <f t="shared" si="16"/>
        <v>100</v>
      </c>
    </row>
    <row r="319" spans="1:7" s="8" customFormat="1" ht="41.25" customHeight="1" outlineLevel="1">
      <c r="A319" s="78" t="s">
        <v>370</v>
      </c>
      <c r="B319" s="79" t="s">
        <v>156</v>
      </c>
      <c r="C319" s="79" t="s">
        <v>49</v>
      </c>
      <c r="D319" s="79" t="s">
        <v>367</v>
      </c>
      <c r="E319" s="80">
        <f>E320</f>
        <v>5.7</v>
      </c>
      <c r="F319" s="80">
        <f>F320</f>
        <v>5.7</v>
      </c>
      <c r="G319" s="80">
        <f t="shared" si="16"/>
        <v>100</v>
      </c>
    </row>
    <row r="320" spans="1:7" s="8" customFormat="1" ht="19.5" customHeight="1" outlineLevel="1">
      <c r="A320" s="78" t="s">
        <v>225</v>
      </c>
      <c r="B320" s="79" t="s">
        <v>156</v>
      </c>
      <c r="C320" s="79" t="s">
        <v>49</v>
      </c>
      <c r="D320" s="79" t="s">
        <v>368</v>
      </c>
      <c r="E320" s="80">
        <v>5.7</v>
      </c>
      <c r="F320" s="80">
        <v>5.7</v>
      </c>
      <c r="G320" s="80">
        <f t="shared" si="16"/>
        <v>100</v>
      </c>
    </row>
    <row r="321" spans="1:7" s="5" customFormat="1" ht="12.75" outlineLevel="2">
      <c r="A321" s="83" t="s">
        <v>154</v>
      </c>
      <c r="B321" s="81" t="s">
        <v>156</v>
      </c>
      <c r="C321" s="81" t="s">
        <v>51</v>
      </c>
      <c r="D321" s="81"/>
      <c r="E321" s="82">
        <f>E322+E354</f>
        <v>35647</v>
      </c>
      <c r="F321" s="82">
        <f>F322+F354</f>
        <v>35235.6</v>
      </c>
      <c r="G321" s="82">
        <f aca="true" t="shared" si="17" ref="G321:G328">F321/E321*100</f>
        <v>98.845905686313</v>
      </c>
    </row>
    <row r="322" spans="1:7" s="5" customFormat="1" ht="12.75" outlineLevel="2">
      <c r="A322" s="90" t="s">
        <v>84</v>
      </c>
      <c r="B322" s="81" t="s">
        <v>156</v>
      </c>
      <c r="C322" s="81" t="s">
        <v>52</v>
      </c>
      <c r="D322" s="81"/>
      <c r="E322" s="82">
        <f>E323+E325</f>
        <v>28055.2</v>
      </c>
      <c r="F322" s="82">
        <f>F323+F325</f>
        <v>27706.699999999997</v>
      </c>
      <c r="G322" s="82">
        <f t="shared" si="17"/>
        <v>98.75780603952207</v>
      </c>
    </row>
    <row r="323" spans="1:7" s="5" customFormat="1" ht="12.75" outlineLevel="2">
      <c r="A323" s="88" t="s">
        <v>161</v>
      </c>
      <c r="B323" s="79" t="s">
        <v>156</v>
      </c>
      <c r="C323" s="79" t="s">
        <v>52</v>
      </c>
      <c r="D323" s="79" t="s">
        <v>228</v>
      </c>
      <c r="E323" s="80">
        <f>E324</f>
        <v>140.1</v>
      </c>
      <c r="F323" s="80">
        <f>F324</f>
        <v>140.1</v>
      </c>
      <c r="G323" s="80">
        <f t="shared" si="17"/>
        <v>100</v>
      </c>
    </row>
    <row r="324" spans="1:7" s="5" customFormat="1" ht="51" outlineLevel="2">
      <c r="A324" s="78" t="s">
        <v>435</v>
      </c>
      <c r="B324" s="79" t="s">
        <v>156</v>
      </c>
      <c r="C324" s="79" t="s">
        <v>52</v>
      </c>
      <c r="D324" s="79" t="s">
        <v>230</v>
      </c>
      <c r="E324" s="80">
        <v>140.1</v>
      </c>
      <c r="F324" s="80">
        <v>140.1</v>
      </c>
      <c r="G324" s="80">
        <f t="shared" si="17"/>
        <v>100</v>
      </c>
    </row>
    <row r="325" spans="1:7" s="5" customFormat="1" ht="25.5" outlineLevel="2">
      <c r="A325" s="78" t="s">
        <v>501</v>
      </c>
      <c r="B325" s="79" t="s">
        <v>156</v>
      </c>
      <c r="C325" s="79" t="s">
        <v>52</v>
      </c>
      <c r="D325" s="79" t="s">
        <v>387</v>
      </c>
      <c r="E325" s="80">
        <f>E326+E336+E340+E344+E348+E351</f>
        <v>27915.100000000002</v>
      </c>
      <c r="F325" s="80">
        <f>F326+F336+F340+F344+F348+F351</f>
        <v>27566.6</v>
      </c>
      <c r="G325" s="80">
        <f t="shared" si="17"/>
        <v>98.75157172999558</v>
      </c>
    </row>
    <row r="326" spans="1:7" s="5" customFormat="1" ht="25.5" outlineLevel="2">
      <c r="A326" s="78" t="s">
        <v>508</v>
      </c>
      <c r="B326" s="79" t="s">
        <v>156</v>
      </c>
      <c r="C326" s="79" t="s">
        <v>52</v>
      </c>
      <c r="D326" s="79" t="s">
        <v>511</v>
      </c>
      <c r="E326" s="80">
        <f>E327+E329+E331+E334</f>
        <v>183.1</v>
      </c>
      <c r="F326" s="80">
        <f>F327+F329+F331+F334</f>
        <v>21.1</v>
      </c>
      <c r="G326" s="80">
        <f t="shared" si="17"/>
        <v>11.523757509557619</v>
      </c>
    </row>
    <row r="327" spans="1:7" s="5" customFormat="1" ht="25.5" outlineLevel="2">
      <c r="A327" s="78" t="s">
        <v>509</v>
      </c>
      <c r="B327" s="79" t="s">
        <v>156</v>
      </c>
      <c r="C327" s="79" t="s">
        <v>52</v>
      </c>
      <c r="D327" s="79" t="s">
        <v>507</v>
      </c>
      <c r="E327" s="80">
        <f>E328</f>
        <v>10</v>
      </c>
      <c r="F327" s="80">
        <f>F328</f>
        <v>0</v>
      </c>
      <c r="G327" s="80">
        <f t="shared" si="17"/>
        <v>0</v>
      </c>
    </row>
    <row r="328" spans="1:7" s="5" customFormat="1" ht="12.75" outlineLevel="2">
      <c r="A328" s="78" t="s">
        <v>225</v>
      </c>
      <c r="B328" s="79" t="s">
        <v>156</v>
      </c>
      <c r="C328" s="79" t="s">
        <v>52</v>
      </c>
      <c r="D328" s="79" t="s">
        <v>510</v>
      </c>
      <c r="E328" s="80">
        <v>10</v>
      </c>
      <c r="F328" s="80">
        <v>0</v>
      </c>
      <c r="G328" s="80">
        <f t="shared" si="17"/>
        <v>0</v>
      </c>
    </row>
    <row r="329" spans="1:7" s="5" customFormat="1" ht="63.75" outlineLevel="3">
      <c r="A329" s="78" t="s">
        <v>391</v>
      </c>
      <c r="B329" s="79" t="s">
        <v>156</v>
      </c>
      <c r="C329" s="79" t="s">
        <v>52</v>
      </c>
      <c r="D329" s="79" t="s">
        <v>392</v>
      </c>
      <c r="E329" s="80">
        <f>E330</f>
        <v>140</v>
      </c>
      <c r="F329" s="80">
        <f>F330</f>
        <v>0</v>
      </c>
      <c r="G329" s="80">
        <f aca="true" t="shared" si="18" ref="G329:G339">F329/E329*100</f>
        <v>0</v>
      </c>
    </row>
    <row r="330" spans="1:7" s="5" customFormat="1" ht="12.75" outlineLevel="2">
      <c r="A330" s="78" t="s">
        <v>225</v>
      </c>
      <c r="B330" s="79" t="s">
        <v>156</v>
      </c>
      <c r="C330" s="79" t="s">
        <v>52</v>
      </c>
      <c r="D330" s="79" t="s">
        <v>393</v>
      </c>
      <c r="E330" s="80">
        <v>140</v>
      </c>
      <c r="F330" s="80">
        <v>0</v>
      </c>
      <c r="G330" s="80">
        <f t="shared" si="18"/>
        <v>0</v>
      </c>
    </row>
    <row r="331" spans="1:7" s="57" customFormat="1" ht="25.5" outlineLevel="2">
      <c r="A331" s="78" t="s">
        <v>394</v>
      </c>
      <c r="B331" s="79" t="s">
        <v>156</v>
      </c>
      <c r="C331" s="79" t="s">
        <v>52</v>
      </c>
      <c r="D331" s="79" t="s">
        <v>395</v>
      </c>
      <c r="E331" s="80">
        <f>E332+E333</f>
        <v>25.1</v>
      </c>
      <c r="F331" s="80">
        <f>F332+F333</f>
        <v>21.1</v>
      </c>
      <c r="G331" s="80">
        <f t="shared" si="18"/>
        <v>84.06374501992032</v>
      </c>
    </row>
    <row r="332" spans="1:7" s="57" customFormat="1" ht="12.75" outlineLevel="2">
      <c r="A332" s="78" t="s">
        <v>225</v>
      </c>
      <c r="B332" s="79" t="s">
        <v>156</v>
      </c>
      <c r="C332" s="79" t="s">
        <v>52</v>
      </c>
      <c r="D332" s="79" t="s">
        <v>512</v>
      </c>
      <c r="E332" s="80">
        <v>15.1</v>
      </c>
      <c r="F332" s="80">
        <v>15.1</v>
      </c>
      <c r="G332" s="80">
        <f t="shared" si="18"/>
        <v>100</v>
      </c>
    </row>
    <row r="333" spans="1:7" s="57" customFormat="1" ht="12.75" outlineLevel="2">
      <c r="A333" s="78" t="s">
        <v>225</v>
      </c>
      <c r="B333" s="79" t="s">
        <v>156</v>
      </c>
      <c r="C333" s="79" t="s">
        <v>52</v>
      </c>
      <c r="D333" s="79" t="s">
        <v>396</v>
      </c>
      <c r="E333" s="80">
        <v>10</v>
      </c>
      <c r="F333" s="80">
        <v>6</v>
      </c>
      <c r="G333" s="80">
        <f t="shared" si="18"/>
        <v>60</v>
      </c>
    </row>
    <row r="334" spans="1:7" s="57" customFormat="1" ht="25.5" outlineLevel="2">
      <c r="A334" s="78" t="s">
        <v>513</v>
      </c>
      <c r="B334" s="79" t="s">
        <v>156</v>
      </c>
      <c r="C334" s="79" t="s">
        <v>52</v>
      </c>
      <c r="D334" s="79" t="s">
        <v>489</v>
      </c>
      <c r="E334" s="80">
        <f>E335</f>
        <v>8</v>
      </c>
      <c r="F334" s="80">
        <f>F335</f>
        <v>0</v>
      </c>
      <c r="G334" s="80">
        <f t="shared" si="18"/>
        <v>0</v>
      </c>
    </row>
    <row r="335" spans="1:7" s="57" customFormat="1" ht="12.75" outlineLevel="2">
      <c r="A335" s="78" t="s">
        <v>225</v>
      </c>
      <c r="B335" s="79" t="s">
        <v>156</v>
      </c>
      <c r="C335" s="79" t="s">
        <v>52</v>
      </c>
      <c r="D335" s="79" t="s">
        <v>490</v>
      </c>
      <c r="E335" s="80">
        <v>8</v>
      </c>
      <c r="F335" s="80">
        <v>0</v>
      </c>
      <c r="G335" s="80">
        <f t="shared" si="18"/>
        <v>0</v>
      </c>
    </row>
    <row r="336" spans="1:7" s="57" customFormat="1" ht="25.5" outlineLevel="2">
      <c r="A336" s="89" t="s">
        <v>24</v>
      </c>
      <c r="B336" s="79" t="s">
        <v>156</v>
      </c>
      <c r="C336" s="79" t="s">
        <v>52</v>
      </c>
      <c r="D336" s="79" t="s">
        <v>397</v>
      </c>
      <c r="E336" s="80">
        <f>E337</f>
        <v>18438</v>
      </c>
      <c r="F336" s="80">
        <f>F337</f>
        <v>18438</v>
      </c>
      <c r="G336" s="80">
        <f t="shared" si="18"/>
        <v>100</v>
      </c>
    </row>
    <row r="337" spans="1:7" s="57" customFormat="1" ht="51" outlineLevel="2">
      <c r="A337" s="78" t="s">
        <v>0</v>
      </c>
      <c r="B337" s="79" t="s">
        <v>156</v>
      </c>
      <c r="C337" s="79" t="s">
        <v>52</v>
      </c>
      <c r="D337" s="79" t="s">
        <v>1</v>
      </c>
      <c r="E337" s="80">
        <f>E339+E338</f>
        <v>18438</v>
      </c>
      <c r="F337" s="80">
        <f>F339+F338</f>
        <v>18438</v>
      </c>
      <c r="G337" s="80">
        <f t="shared" si="18"/>
        <v>100</v>
      </c>
    </row>
    <row r="338" spans="1:7" s="57" customFormat="1" ht="12.75" outlineLevel="2">
      <c r="A338" s="78" t="s">
        <v>225</v>
      </c>
      <c r="B338" s="79" t="s">
        <v>156</v>
      </c>
      <c r="C338" s="79" t="s">
        <v>52</v>
      </c>
      <c r="D338" s="79" t="s">
        <v>488</v>
      </c>
      <c r="E338" s="80">
        <v>3368</v>
      </c>
      <c r="F338" s="80">
        <v>3368</v>
      </c>
      <c r="G338" s="80">
        <f t="shared" si="18"/>
        <v>100</v>
      </c>
    </row>
    <row r="339" spans="1:7" s="57" customFormat="1" ht="12.75" outlineLevel="2">
      <c r="A339" s="78" t="s">
        <v>225</v>
      </c>
      <c r="B339" s="79" t="s">
        <v>156</v>
      </c>
      <c r="C339" s="79" t="s">
        <v>52</v>
      </c>
      <c r="D339" s="79" t="s">
        <v>2</v>
      </c>
      <c r="E339" s="80">
        <v>15070</v>
      </c>
      <c r="F339" s="80">
        <v>15070</v>
      </c>
      <c r="G339" s="80">
        <f t="shared" si="18"/>
        <v>100</v>
      </c>
    </row>
    <row r="340" spans="1:7" s="57" customFormat="1" ht="25.5" outlineLevel="2">
      <c r="A340" s="78" t="s">
        <v>25</v>
      </c>
      <c r="B340" s="79" t="s">
        <v>156</v>
      </c>
      <c r="C340" s="79" t="s">
        <v>52</v>
      </c>
      <c r="D340" s="79" t="s">
        <v>15</v>
      </c>
      <c r="E340" s="80">
        <f>E341</f>
        <v>3207</v>
      </c>
      <c r="F340" s="80">
        <f>F341</f>
        <v>3207</v>
      </c>
      <c r="G340" s="80">
        <f aca="true" t="shared" si="19" ref="G340:G365">F340/E340*100</f>
        <v>100</v>
      </c>
    </row>
    <row r="341" spans="1:7" s="5" customFormat="1" ht="30" customHeight="1" outlineLevel="2">
      <c r="A341" s="78" t="s">
        <v>3</v>
      </c>
      <c r="B341" s="79" t="s">
        <v>156</v>
      </c>
      <c r="C341" s="79" t="s">
        <v>52</v>
      </c>
      <c r="D341" s="79" t="s">
        <v>5</v>
      </c>
      <c r="E341" s="80">
        <f>E343+E342</f>
        <v>3207</v>
      </c>
      <c r="F341" s="80">
        <f>F343+F342</f>
        <v>3207</v>
      </c>
      <c r="G341" s="80">
        <f t="shared" si="19"/>
        <v>100</v>
      </c>
    </row>
    <row r="342" spans="1:7" s="5" customFormat="1" ht="17.25" customHeight="1" outlineLevel="2">
      <c r="A342" s="78" t="s">
        <v>225</v>
      </c>
      <c r="B342" s="79" t="s">
        <v>156</v>
      </c>
      <c r="C342" s="79" t="s">
        <v>52</v>
      </c>
      <c r="D342" s="79" t="s">
        <v>487</v>
      </c>
      <c r="E342" s="80">
        <v>790.9</v>
      </c>
      <c r="F342" s="80">
        <v>790.9</v>
      </c>
      <c r="G342" s="80">
        <f t="shared" si="19"/>
        <v>100</v>
      </c>
    </row>
    <row r="343" spans="1:7" s="5" customFormat="1" ht="15.75" customHeight="1" outlineLevel="2">
      <c r="A343" s="78" t="s">
        <v>225</v>
      </c>
      <c r="B343" s="79" t="s">
        <v>156</v>
      </c>
      <c r="C343" s="79" t="s">
        <v>52</v>
      </c>
      <c r="D343" s="79" t="s">
        <v>4</v>
      </c>
      <c r="E343" s="80">
        <v>2416.1</v>
      </c>
      <c r="F343" s="80">
        <v>2416.1</v>
      </c>
      <c r="G343" s="80">
        <f t="shared" si="19"/>
        <v>100</v>
      </c>
    </row>
    <row r="344" spans="1:7" s="57" customFormat="1" ht="25.5" outlineLevel="2">
      <c r="A344" s="78" t="s">
        <v>26</v>
      </c>
      <c r="B344" s="79" t="s">
        <v>156</v>
      </c>
      <c r="C344" s="79" t="s">
        <v>52</v>
      </c>
      <c r="D344" s="79" t="s">
        <v>6</v>
      </c>
      <c r="E344" s="80">
        <f>E345</f>
        <v>4473.7</v>
      </c>
      <c r="F344" s="80">
        <f>F345</f>
        <v>4389.3</v>
      </c>
      <c r="G344" s="80">
        <f t="shared" si="19"/>
        <v>98.1134184232291</v>
      </c>
    </row>
    <row r="345" spans="1:7" s="57" customFormat="1" ht="25.5" outlineLevel="2">
      <c r="A345" s="78" t="s">
        <v>7</v>
      </c>
      <c r="B345" s="79" t="s">
        <v>156</v>
      </c>
      <c r="C345" s="79" t="s">
        <v>52</v>
      </c>
      <c r="D345" s="79" t="s">
        <v>9</v>
      </c>
      <c r="E345" s="80">
        <f>E346+E347</f>
        <v>4473.7</v>
      </c>
      <c r="F345" s="80">
        <f>F346+F347</f>
        <v>4389.3</v>
      </c>
      <c r="G345" s="80">
        <f t="shared" si="19"/>
        <v>98.1134184232291</v>
      </c>
    </row>
    <row r="346" spans="1:7" s="57" customFormat="1" ht="12.75" outlineLevel="2">
      <c r="A346" s="78" t="s">
        <v>225</v>
      </c>
      <c r="B346" s="79" t="s">
        <v>156</v>
      </c>
      <c r="C346" s="79" t="s">
        <v>52</v>
      </c>
      <c r="D346" s="79" t="s">
        <v>486</v>
      </c>
      <c r="E346" s="80">
        <v>928.9</v>
      </c>
      <c r="F346" s="80">
        <v>928.9</v>
      </c>
      <c r="G346" s="80">
        <f t="shared" si="19"/>
        <v>100</v>
      </c>
    </row>
    <row r="347" spans="1:7" s="5" customFormat="1" ht="12.75" outlineLevel="2">
      <c r="A347" s="78" t="s">
        <v>225</v>
      </c>
      <c r="B347" s="79" t="s">
        <v>156</v>
      </c>
      <c r="C347" s="79" t="s">
        <v>52</v>
      </c>
      <c r="D347" s="79" t="s">
        <v>8</v>
      </c>
      <c r="E347" s="80">
        <v>3544.8</v>
      </c>
      <c r="F347" s="80">
        <v>3460.4</v>
      </c>
      <c r="G347" s="80">
        <f t="shared" si="19"/>
        <v>97.61904761904762</v>
      </c>
    </row>
    <row r="348" spans="1:7" s="5" customFormat="1" ht="25.5" outlineLevel="2">
      <c r="A348" s="78" t="s">
        <v>27</v>
      </c>
      <c r="B348" s="79" t="s">
        <v>156</v>
      </c>
      <c r="C348" s="79" t="s">
        <v>52</v>
      </c>
      <c r="D348" s="79" t="s">
        <v>10</v>
      </c>
      <c r="E348" s="80">
        <f>E349</f>
        <v>532.4</v>
      </c>
      <c r="F348" s="80">
        <f>F349</f>
        <v>532.4</v>
      </c>
      <c r="G348" s="80">
        <f t="shared" si="19"/>
        <v>100</v>
      </c>
    </row>
    <row r="349" spans="1:7" s="5" customFormat="1" ht="24" customHeight="1" outlineLevel="2">
      <c r="A349" s="78" t="s">
        <v>13</v>
      </c>
      <c r="B349" s="79" t="s">
        <v>156</v>
      </c>
      <c r="C349" s="79" t="s">
        <v>52</v>
      </c>
      <c r="D349" s="79" t="s">
        <v>12</v>
      </c>
      <c r="E349" s="80">
        <f>E350</f>
        <v>532.4</v>
      </c>
      <c r="F349" s="80">
        <f>F350</f>
        <v>532.4</v>
      </c>
      <c r="G349" s="80">
        <f t="shared" si="19"/>
        <v>100</v>
      </c>
    </row>
    <row r="350" spans="1:7" s="5" customFormat="1" ht="12.75" outlineLevel="2">
      <c r="A350" s="78" t="s">
        <v>225</v>
      </c>
      <c r="B350" s="79" t="s">
        <v>156</v>
      </c>
      <c r="C350" s="79" t="s">
        <v>52</v>
      </c>
      <c r="D350" s="79" t="s">
        <v>11</v>
      </c>
      <c r="E350" s="80">
        <v>532.4</v>
      </c>
      <c r="F350" s="80">
        <v>532.4</v>
      </c>
      <c r="G350" s="80">
        <f t="shared" si="19"/>
        <v>100</v>
      </c>
    </row>
    <row r="351" spans="1:7" s="5" customFormat="1" ht="25.5" outlineLevel="3">
      <c r="A351" s="78" t="s">
        <v>28</v>
      </c>
      <c r="B351" s="79" t="s">
        <v>156</v>
      </c>
      <c r="C351" s="79" t="s">
        <v>52</v>
      </c>
      <c r="D351" s="79" t="s">
        <v>372</v>
      </c>
      <c r="E351" s="80">
        <f>E352</f>
        <v>1080.9</v>
      </c>
      <c r="F351" s="80">
        <f>F352</f>
        <v>978.8</v>
      </c>
      <c r="G351" s="80">
        <f t="shared" si="19"/>
        <v>90.55416782311035</v>
      </c>
    </row>
    <row r="352" spans="1:7" s="5" customFormat="1" ht="26.25" customHeight="1" outlineLevel="2">
      <c r="A352" s="78" t="s">
        <v>14</v>
      </c>
      <c r="B352" s="79" t="s">
        <v>156</v>
      </c>
      <c r="C352" s="79" t="s">
        <v>52</v>
      </c>
      <c r="D352" s="79" t="s">
        <v>374</v>
      </c>
      <c r="E352" s="80">
        <f>E353</f>
        <v>1080.9</v>
      </c>
      <c r="F352" s="80">
        <f>F353</f>
        <v>978.8</v>
      </c>
      <c r="G352" s="80">
        <f t="shared" si="19"/>
        <v>90.55416782311035</v>
      </c>
    </row>
    <row r="353" spans="1:7" s="5" customFormat="1" ht="13.5" customHeight="1" outlineLevel="2">
      <c r="A353" s="78" t="s">
        <v>225</v>
      </c>
      <c r="B353" s="79" t="s">
        <v>156</v>
      </c>
      <c r="C353" s="79" t="s">
        <v>52</v>
      </c>
      <c r="D353" s="79" t="s">
        <v>375</v>
      </c>
      <c r="E353" s="80">
        <v>1080.9</v>
      </c>
      <c r="F353" s="80">
        <v>978.8</v>
      </c>
      <c r="G353" s="80">
        <f t="shared" si="19"/>
        <v>90.55416782311035</v>
      </c>
    </row>
    <row r="354" spans="1:7" s="5" customFormat="1" ht="12.75" outlineLevel="2">
      <c r="A354" s="90" t="s">
        <v>155</v>
      </c>
      <c r="B354" s="81" t="s">
        <v>156</v>
      </c>
      <c r="C354" s="81" t="s">
        <v>53</v>
      </c>
      <c r="D354" s="81"/>
      <c r="E354" s="82">
        <f>E355</f>
        <v>7591.8</v>
      </c>
      <c r="F354" s="82">
        <f>F355</f>
        <v>7528.9</v>
      </c>
      <c r="G354" s="82">
        <f t="shared" si="19"/>
        <v>99.17147448562923</v>
      </c>
    </row>
    <row r="355" spans="1:7" s="5" customFormat="1" ht="18" customHeight="1" outlineLevel="2">
      <c r="A355" s="88" t="s">
        <v>161</v>
      </c>
      <c r="B355" s="79" t="s">
        <v>156</v>
      </c>
      <c r="C355" s="79" t="s">
        <v>53</v>
      </c>
      <c r="D355" s="79" t="s">
        <v>228</v>
      </c>
      <c r="E355" s="80">
        <f>E356+E357</f>
        <v>7591.8</v>
      </c>
      <c r="F355" s="80">
        <f>F356+F357</f>
        <v>7528.9</v>
      </c>
      <c r="G355" s="80">
        <f t="shared" si="19"/>
        <v>99.17147448562923</v>
      </c>
    </row>
    <row r="356" spans="1:7" s="5" customFormat="1" ht="15" customHeight="1" outlineLevel="2">
      <c r="A356" s="78" t="s">
        <v>166</v>
      </c>
      <c r="B356" s="79" t="s">
        <v>156</v>
      </c>
      <c r="C356" s="79" t="s">
        <v>53</v>
      </c>
      <c r="D356" s="79" t="s">
        <v>213</v>
      </c>
      <c r="E356" s="80">
        <v>3896.9</v>
      </c>
      <c r="F356" s="80">
        <v>3871.1</v>
      </c>
      <c r="G356" s="80">
        <f t="shared" si="19"/>
        <v>99.33793528189074</v>
      </c>
    </row>
    <row r="357" spans="1:7" s="5" customFormat="1" ht="15" customHeight="1" outlineLevel="2">
      <c r="A357" s="78" t="s">
        <v>484</v>
      </c>
      <c r="B357" s="79" t="s">
        <v>156</v>
      </c>
      <c r="C357" s="79" t="s">
        <v>53</v>
      </c>
      <c r="D357" s="79" t="s">
        <v>485</v>
      </c>
      <c r="E357" s="80">
        <v>3694.9</v>
      </c>
      <c r="F357" s="80">
        <v>3657.8</v>
      </c>
      <c r="G357" s="80">
        <f t="shared" si="19"/>
        <v>98.99591328588055</v>
      </c>
    </row>
    <row r="358" spans="1:7" s="5" customFormat="1" ht="15" customHeight="1" outlineLevel="2">
      <c r="A358" s="83" t="s">
        <v>145</v>
      </c>
      <c r="B358" s="81" t="s">
        <v>156</v>
      </c>
      <c r="C358" s="81" t="s">
        <v>59</v>
      </c>
      <c r="D358" s="81"/>
      <c r="E358" s="80">
        <f>E359</f>
        <v>9117</v>
      </c>
      <c r="F358" s="80">
        <f>F359</f>
        <v>8643.4</v>
      </c>
      <c r="G358" s="80">
        <f t="shared" si="19"/>
        <v>94.80530876384775</v>
      </c>
    </row>
    <row r="359" spans="1:7" s="5" customFormat="1" ht="15" customHeight="1" outlineLevel="2">
      <c r="A359" s="83" t="s">
        <v>146</v>
      </c>
      <c r="B359" s="81" t="s">
        <v>156</v>
      </c>
      <c r="C359" s="81" t="s">
        <v>60</v>
      </c>
      <c r="D359" s="81"/>
      <c r="E359" s="80">
        <f>E360+E362</f>
        <v>9117</v>
      </c>
      <c r="F359" s="80">
        <f>F360+F362</f>
        <v>8643.4</v>
      </c>
      <c r="G359" s="80">
        <f t="shared" si="19"/>
        <v>94.80530876384775</v>
      </c>
    </row>
    <row r="360" spans="1:7" s="5" customFormat="1" ht="15" customHeight="1" outlineLevel="2">
      <c r="A360" s="78" t="s">
        <v>161</v>
      </c>
      <c r="B360" s="79" t="s">
        <v>156</v>
      </c>
      <c r="C360" s="79" t="s">
        <v>60</v>
      </c>
      <c r="D360" s="79" t="s">
        <v>228</v>
      </c>
      <c r="E360" s="80">
        <f>E361</f>
        <v>371.9</v>
      </c>
      <c r="F360" s="80">
        <f>F361</f>
        <v>371.9</v>
      </c>
      <c r="G360" s="80">
        <f t="shared" si="19"/>
        <v>100</v>
      </c>
    </row>
    <row r="361" spans="1:7" s="5" customFormat="1" ht="41.25" customHeight="1" outlineLevel="2">
      <c r="A361" s="72" t="s">
        <v>229</v>
      </c>
      <c r="B361" s="79" t="s">
        <v>156</v>
      </c>
      <c r="C361" s="79" t="s">
        <v>60</v>
      </c>
      <c r="D361" s="79" t="s">
        <v>231</v>
      </c>
      <c r="E361" s="80">
        <v>371.9</v>
      </c>
      <c r="F361" s="80">
        <v>371.9</v>
      </c>
      <c r="G361" s="80">
        <f t="shared" si="19"/>
        <v>100</v>
      </c>
    </row>
    <row r="362" spans="1:7" s="5" customFormat="1" ht="42" customHeight="1" outlineLevel="2">
      <c r="A362" s="78" t="s">
        <v>482</v>
      </c>
      <c r="B362" s="79" t="s">
        <v>156</v>
      </c>
      <c r="C362" s="79" t="s">
        <v>60</v>
      </c>
      <c r="D362" s="79" t="s">
        <v>290</v>
      </c>
      <c r="E362" s="80">
        <f>E363</f>
        <v>8745.1</v>
      </c>
      <c r="F362" s="80">
        <f>F363</f>
        <v>8271.5</v>
      </c>
      <c r="G362" s="80">
        <f t="shared" si="19"/>
        <v>94.5843958330951</v>
      </c>
    </row>
    <row r="363" spans="1:7" s="5" customFormat="1" ht="42" customHeight="1" outlineLevel="2">
      <c r="A363" s="78" t="s">
        <v>483</v>
      </c>
      <c r="B363" s="79" t="s">
        <v>156</v>
      </c>
      <c r="C363" s="79" t="s">
        <v>60</v>
      </c>
      <c r="D363" s="79" t="s">
        <v>294</v>
      </c>
      <c r="E363" s="80">
        <f>E364+E366</f>
        <v>8745.1</v>
      </c>
      <c r="F363" s="80">
        <f>F364+F366</f>
        <v>8271.5</v>
      </c>
      <c r="G363" s="80">
        <f t="shared" si="19"/>
        <v>94.5843958330951</v>
      </c>
    </row>
    <row r="364" spans="1:7" s="5" customFormat="1" ht="54" customHeight="1" outlineLevel="2">
      <c r="A364" s="78" t="s">
        <v>295</v>
      </c>
      <c r="B364" s="79" t="s">
        <v>156</v>
      </c>
      <c r="C364" s="79" t="s">
        <v>60</v>
      </c>
      <c r="D364" s="79" t="s">
        <v>296</v>
      </c>
      <c r="E364" s="80">
        <f>E365</f>
        <v>1005.1</v>
      </c>
      <c r="F364" s="80">
        <f>F365</f>
        <v>705.8</v>
      </c>
      <c r="G364" s="80">
        <f t="shared" si="19"/>
        <v>70.22186847079892</v>
      </c>
    </row>
    <row r="365" spans="1:7" s="5" customFormat="1" ht="15" customHeight="1" outlineLevel="2">
      <c r="A365" s="78" t="s">
        <v>225</v>
      </c>
      <c r="B365" s="79" t="s">
        <v>156</v>
      </c>
      <c r="C365" s="79" t="s">
        <v>60</v>
      </c>
      <c r="D365" s="79" t="s">
        <v>297</v>
      </c>
      <c r="E365" s="80">
        <v>1005.1</v>
      </c>
      <c r="F365" s="80">
        <v>705.8</v>
      </c>
      <c r="G365" s="80">
        <f t="shared" si="19"/>
        <v>70.22186847079892</v>
      </c>
    </row>
    <row r="366" spans="1:7" s="5" customFormat="1" ht="76.5" customHeight="1" outlineLevel="2">
      <c r="A366" s="78" t="s">
        <v>298</v>
      </c>
      <c r="B366" s="79" t="s">
        <v>156</v>
      </c>
      <c r="C366" s="79" t="s">
        <v>60</v>
      </c>
      <c r="D366" s="79" t="s">
        <v>300</v>
      </c>
      <c r="E366" s="80">
        <f>E367</f>
        <v>7740</v>
      </c>
      <c r="F366" s="80">
        <f>F367</f>
        <v>7565.7</v>
      </c>
      <c r="G366" s="82">
        <f aca="true" t="shared" si="20" ref="G366:G373">F366/E366*100</f>
        <v>97.74806201550388</v>
      </c>
    </row>
    <row r="367" spans="1:7" s="5" customFormat="1" ht="15" customHeight="1" outlineLevel="2">
      <c r="A367" s="78" t="s">
        <v>225</v>
      </c>
      <c r="B367" s="79" t="s">
        <v>156</v>
      </c>
      <c r="C367" s="79" t="s">
        <v>60</v>
      </c>
      <c r="D367" s="79" t="s">
        <v>299</v>
      </c>
      <c r="E367" s="80">
        <v>7740</v>
      </c>
      <c r="F367" s="80">
        <v>7565.7</v>
      </c>
      <c r="G367" s="82">
        <f t="shared" si="20"/>
        <v>97.74806201550388</v>
      </c>
    </row>
    <row r="368" spans="1:7" s="5" customFormat="1" ht="31.5" outlineLevel="2">
      <c r="A368" s="85" t="s">
        <v>152</v>
      </c>
      <c r="B368" s="81" t="s">
        <v>71</v>
      </c>
      <c r="C368" s="81" t="s">
        <v>63</v>
      </c>
      <c r="D368" s="81"/>
      <c r="E368" s="82">
        <f>E369+E373+E377+E387</f>
        <v>21178.1</v>
      </c>
      <c r="F368" s="82">
        <f>F369+F373+F377+F387</f>
        <v>21025.9</v>
      </c>
      <c r="G368" s="82">
        <f t="shared" si="20"/>
        <v>99.28133307520505</v>
      </c>
    </row>
    <row r="369" spans="1:7" s="5" customFormat="1" ht="26.25" customHeight="1" outlineLevel="2">
      <c r="A369" s="83" t="s">
        <v>148</v>
      </c>
      <c r="B369" s="81" t="s">
        <v>71</v>
      </c>
      <c r="C369" s="81" t="s">
        <v>32</v>
      </c>
      <c r="D369" s="81"/>
      <c r="E369" s="82">
        <f aca="true" t="shared" si="21" ref="E369:F371">E370</f>
        <v>5726.4</v>
      </c>
      <c r="F369" s="82">
        <f t="shared" si="21"/>
        <v>5673.5</v>
      </c>
      <c r="G369" s="82">
        <f t="shared" si="20"/>
        <v>99.07620843811121</v>
      </c>
    </row>
    <row r="370" spans="1:7" s="5" customFormat="1" ht="14.25" customHeight="1" outlineLevel="2">
      <c r="A370" s="83" t="s">
        <v>73</v>
      </c>
      <c r="B370" s="81" t="s">
        <v>71</v>
      </c>
      <c r="C370" s="81" t="s">
        <v>37</v>
      </c>
      <c r="D370" s="81"/>
      <c r="E370" s="82">
        <f t="shared" si="21"/>
        <v>5726.4</v>
      </c>
      <c r="F370" s="82">
        <f t="shared" si="21"/>
        <v>5673.5</v>
      </c>
      <c r="G370" s="82">
        <f t="shared" si="20"/>
        <v>99.07620843811121</v>
      </c>
    </row>
    <row r="371" spans="1:7" s="5" customFormat="1" ht="12.75" outlineLevel="2">
      <c r="A371" s="78" t="s">
        <v>161</v>
      </c>
      <c r="B371" s="79" t="s">
        <v>71</v>
      </c>
      <c r="C371" s="79" t="s">
        <v>37</v>
      </c>
      <c r="D371" s="79" t="s">
        <v>228</v>
      </c>
      <c r="E371" s="80">
        <f t="shared" si="21"/>
        <v>5726.4</v>
      </c>
      <c r="F371" s="80">
        <f t="shared" si="21"/>
        <v>5673.5</v>
      </c>
      <c r="G371" s="80">
        <f t="shared" si="20"/>
        <v>99.07620843811121</v>
      </c>
    </row>
    <row r="372" spans="1:7" s="5" customFormat="1" ht="25.5" outlineLevel="2">
      <c r="A372" s="78" t="s">
        <v>166</v>
      </c>
      <c r="B372" s="79" t="s">
        <v>71</v>
      </c>
      <c r="C372" s="79" t="s">
        <v>37</v>
      </c>
      <c r="D372" s="79" t="s">
        <v>213</v>
      </c>
      <c r="E372" s="80">
        <v>5726.4</v>
      </c>
      <c r="F372" s="80">
        <v>5673.5</v>
      </c>
      <c r="G372" s="80">
        <f t="shared" si="20"/>
        <v>99.07620843811121</v>
      </c>
    </row>
    <row r="373" spans="1:7" s="5" customFormat="1" ht="12.75" outlineLevel="2">
      <c r="A373" s="83" t="s">
        <v>140</v>
      </c>
      <c r="B373" s="81" t="s">
        <v>71</v>
      </c>
      <c r="C373" s="81" t="s">
        <v>41</v>
      </c>
      <c r="D373" s="81"/>
      <c r="E373" s="82">
        <f aca="true" t="shared" si="22" ref="E373:F375">E374</f>
        <v>633</v>
      </c>
      <c r="F373" s="82">
        <f t="shared" si="22"/>
        <v>583</v>
      </c>
      <c r="G373" s="82">
        <f t="shared" si="20"/>
        <v>92.10110584518168</v>
      </c>
    </row>
    <row r="374" spans="1:7" s="57" customFormat="1" ht="12.75" outlineLevel="3">
      <c r="A374" s="83" t="s">
        <v>141</v>
      </c>
      <c r="B374" s="81" t="s">
        <v>71</v>
      </c>
      <c r="C374" s="81" t="s">
        <v>43</v>
      </c>
      <c r="D374" s="81"/>
      <c r="E374" s="82">
        <f t="shared" si="22"/>
        <v>633</v>
      </c>
      <c r="F374" s="82">
        <f t="shared" si="22"/>
        <v>583</v>
      </c>
      <c r="G374" s="82">
        <f aca="true" t="shared" si="23" ref="G374:G390">F374/E374*100</f>
        <v>92.10110584518168</v>
      </c>
    </row>
    <row r="375" spans="1:7" s="57" customFormat="1" ht="12.75" outlineLevel="3">
      <c r="A375" s="78" t="s">
        <v>161</v>
      </c>
      <c r="B375" s="79" t="s">
        <v>71</v>
      </c>
      <c r="C375" s="79" t="s">
        <v>43</v>
      </c>
      <c r="D375" s="79" t="s">
        <v>228</v>
      </c>
      <c r="E375" s="80">
        <f t="shared" si="22"/>
        <v>633</v>
      </c>
      <c r="F375" s="80">
        <f t="shared" si="22"/>
        <v>583</v>
      </c>
      <c r="G375" s="80">
        <f t="shared" si="23"/>
        <v>92.10110584518168</v>
      </c>
    </row>
    <row r="376" spans="1:7" s="8" customFormat="1" ht="51" outlineLevel="1">
      <c r="A376" s="106" t="s">
        <v>481</v>
      </c>
      <c r="B376" s="79" t="s">
        <v>71</v>
      </c>
      <c r="C376" s="79" t="s">
        <v>43</v>
      </c>
      <c r="D376" s="79" t="s">
        <v>327</v>
      </c>
      <c r="E376" s="80">
        <v>633</v>
      </c>
      <c r="F376" s="80">
        <v>583</v>
      </c>
      <c r="G376" s="80">
        <f t="shared" si="23"/>
        <v>92.10110584518168</v>
      </c>
    </row>
    <row r="377" spans="1:7" s="8" customFormat="1" ht="12.75" outlineLevel="2">
      <c r="A377" s="83" t="s">
        <v>143</v>
      </c>
      <c r="B377" s="81" t="s">
        <v>71</v>
      </c>
      <c r="C377" s="81" t="s">
        <v>54</v>
      </c>
      <c r="D377" s="81"/>
      <c r="E377" s="82">
        <f>E378</f>
        <v>8167.700000000001</v>
      </c>
      <c r="F377" s="82">
        <f>F378</f>
        <v>8123.300000000001</v>
      </c>
      <c r="G377" s="82">
        <f t="shared" si="23"/>
        <v>99.45639531324608</v>
      </c>
    </row>
    <row r="378" spans="1:7" s="5" customFormat="1" ht="12.75" outlineLevel="2">
      <c r="A378" s="83" t="s">
        <v>77</v>
      </c>
      <c r="B378" s="81" t="s">
        <v>71</v>
      </c>
      <c r="C378" s="81" t="s">
        <v>56</v>
      </c>
      <c r="D378" s="81"/>
      <c r="E378" s="82">
        <f>E379+E383</f>
        <v>8167.700000000001</v>
      </c>
      <c r="F378" s="82">
        <f>F379+F383</f>
        <v>8123.300000000001</v>
      </c>
      <c r="G378" s="82">
        <f t="shared" si="23"/>
        <v>99.45639531324608</v>
      </c>
    </row>
    <row r="379" spans="1:7" s="5" customFormat="1" ht="24" customHeight="1" outlineLevel="3">
      <c r="A379" s="78" t="s">
        <v>161</v>
      </c>
      <c r="B379" s="79" t="s">
        <v>71</v>
      </c>
      <c r="C379" s="79" t="s">
        <v>56</v>
      </c>
      <c r="D379" s="79" t="s">
        <v>228</v>
      </c>
      <c r="E379" s="80">
        <f>E381+E380</f>
        <v>2798.4</v>
      </c>
      <c r="F379" s="80">
        <f>F381+F380</f>
        <v>2798.2000000000003</v>
      </c>
      <c r="G379" s="80">
        <f t="shared" si="23"/>
        <v>99.9928530588908</v>
      </c>
    </row>
    <row r="380" spans="1:7" s="5" customFormat="1" ht="86.25" customHeight="1" outlineLevel="3">
      <c r="A380" s="106" t="s">
        <v>480</v>
      </c>
      <c r="B380" s="79" t="s">
        <v>71</v>
      </c>
      <c r="C380" s="79" t="s">
        <v>56</v>
      </c>
      <c r="D380" s="79" t="s">
        <v>401</v>
      </c>
      <c r="E380" s="80">
        <v>2069.4</v>
      </c>
      <c r="F380" s="80">
        <v>2069.3</v>
      </c>
      <c r="G380" s="80">
        <f t="shared" si="23"/>
        <v>99.99516768145357</v>
      </c>
    </row>
    <row r="381" spans="1:7" s="57" customFormat="1" ht="76.5" outlineLevel="3">
      <c r="A381" s="78" t="s">
        <v>400</v>
      </c>
      <c r="B381" s="79" t="s">
        <v>71</v>
      </c>
      <c r="C381" s="79" t="s">
        <v>56</v>
      </c>
      <c r="D381" s="79" t="s">
        <v>479</v>
      </c>
      <c r="E381" s="80">
        <v>729</v>
      </c>
      <c r="F381" s="80">
        <v>728.9</v>
      </c>
      <c r="G381" s="80">
        <f t="shared" si="23"/>
        <v>99.98628257887516</v>
      </c>
    </row>
    <row r="382" spans="1:7" s="57" customFormat="1" ht="25.5" outlineLevel="3">
      <c r="A382" s="78" t="s">
        <v>165</v>
      </c>
      <c r="B382" s="79" t="s">
        <v>71</v>
      </c>
      <c r="C382" s="79" t="s">
        <v>56</v>
      </c>
      <c r="D382" s="79" t="s">
        <v>220</v>
      </c>
      <c r="E382" s="80">
        <f>E383</f>
        <v>5369.3</v>
      </c>
      <c r="F382" s="80">
        <f>F383</f>
        <v>5325.1</v>
      </c>
      <c r="G382" s="80">
        <f t="shared" si="23"/>
        <v>99.17680144525357</v>
      </c>
    </row>
    <row r="383" spans="1:7" s="57" customFormat="1" ht="25.5" outlineLevel="3">
      <c r="A383" s="78" t="s">
        <v>402</v>
      </c>
      <c r="B383" s="79" t="s">
        <v>71</v>
      </c>
      <c r="C383" s="79" t="s">
        <v>56</v>
      </c>
      <c r="D383" s="79" t="s">
        <v>403</v>
      </c>
      <c r="E383" s="80">
        <f>E384</f>
        <v>5369.3</v>
      </c>
      <c r="F383" s="80">
        <f>F384</f>
        <v>5325.1</v>
      </c>
      <c r="G383" s="80">
        <f t="shared" si="23"/>
        <v>99.17680144525357</v>
      </c>
    </row>
    <row r="384" spans="1:7" s="8" customFormat="1" ht="51" outlineLevel="2">
      <c r="A384" s="78" t="s">
        <v>404</v>
      </c>
      <c r="B384" s="79" t="s">
        <v>71</v>
      </c>
      <c r="C384" s="79" t="s">
        <v>56</v>
      </c>
      <c r="D384" s="79" t="s">
        <v>405</v>
      </c>
      <c r="E384" s="80">
        <f>E385+E386</f>
        <v>5369.3</v>
      </c>
      <c r="F384" s="80">
        <f>F385+F386</f>
        <v>5325.1</v>
      </c>
      <c r="G384" s="80">
        <f t="shared" si="23"/>
        <v>99.17680144525357</v>
      </c>
    </row>
    <row r="385" spans="1:7" s="5" customFormat="1" ht="12.75" outlineLevel="3">
      <c r="A385" s="78" t="s">
        <v>225</v>
      </c>
      <c r="B385" s="79" t="s">
        <v>71</v>
      </c>
      <c r="C385" s="79" t="s">
        <v>56</v>
      </c>
      <c r="D385" s="79" t="s">
        <v>407</v>
      </c>
      <c r="E385" s="80">
        <v>3248.3</v>
      </c>
      <c r="F385" s="80">
        <v>3248.3</v>
      </c>
      <c r="G385" s="80">
        <v>0</v>
      </c>
    </row>
    <row r="386" spans="1:7" s="8" customFormat="1" ht="12.75" outlineLevel="3">
      <c r="A386" s="78" t="s">
        <v>225</v>
      </c>
      <c r="B386" s="79" t="s">
        <v>71</v>
      </c>
      <c r="C386" s="79" t="s">
        <v>56</v>
      </c>
      <c r="D386" s="79" t="s">
        <v>406</v>
      </c>
      <c r="E386" s="80">
        <v>2121</v>
      </c>
      <c r="F386" s="80">
        <v>2076.8</v>
      </c>
      <c r="G386" s="80">
        <f t="shared" si="23"/>
        <v>97.91607732201793</v>
      </c>
    </row>
    <row r="387" spans="1:7" s="5" customFormat="1" ht="25.5" outlineLevel="3">
      <c r="A387" s="91" t="s">
        <v>157</v>
      </c>
      <c r="B387" s="81" t="s">
        <v>71</v>
      </c>
      <c r="C387" s="81" t="s">
        <v>159</v>
      </c>
      <c r="D387" s="81"/>
      <c r="E387" s="82">
        <f>E388</f>
        <v>6651</v>
      </c>
      <c r="F387" s="82">
        <f>F388</f>
        <v>6646.1</v>
      </c>
      <c r="G387" s="82">
        <f t="shared" si="23"/>
        <v>99.92632686814014</v>
      </c>
    </row>
    <row r="388" spans="1:7" s="5" customFormat="1" ht="25.5" outlineLevel="3">
      <c r="A388" s="92" t="s">
        <v>158</v>
      </c>
      <c r="B388" s="79" t="s">
        <v>71</v>
      </c>
      <c r="C388" s="79" t="s">
        <v>160</v>
      </c>
      <c r="D388" s="79" t="s">
        <v>228</v>
      </c>
      <c r="E388" s="80">
        <f>E389</f>
        <v>6651</v>
      </c>
      <c r="F388" s="80">
        <f>F389</f>
        <v>6646.1</v>
      </c>
      <c r="G388" s="80">
        <f t="shared" si="23"/>
        <v>99.92632686814014</v>
      </c>
    </row>
    <row r="389" spans="1:7" s="5" customFormat="1" ht="25.5" outlineLevel="3">
      <c r="A389" s="92" t="s">
        <v>29</v>
      </c>
      <c r="B389" s="79" t="s">
        <v>71</v>
      </c>
      <c r="C389" s="79" t="s">
        <v>160</v>
      </c>
      <c r="D389" s="79" t="s">
        <v>408</v>
      </c>
      <c r="E389" s="80">
        <v>6651</v>
      </c>
      <c r="F389" s="80">
        <v>6646.1</v>
      </c>
      <c r="G389" s="80">
        <f t="shared" si="23"/>
        <v>99.92632686814014</v>
      </c>
    </row>
    <row r="390" spans="1:7" s="8" customFormat="1" ht="12.75" outlineLevel="2">
      <c r="A390" s="122" t="s">
        <v>147</v>
      </c>
      <c r="B390" s="122"/>
      <c r="C390" s="122"/>
      <c r="D390" s="122"/>
      <c r="E390" s="82">
        <f>E6+E15+E20+E86+E135+E277+E368</f>
        <v>1060923.6</v>
      </c>
      <c r="F390" s="82">
        <f>F6+F15+F20+F86+F135+F277+F368</f>
        <v>983916.9</v>
      </c>
      <c r="G390" s="82">
        <f t="shared" si="23"/>
        <v>92.74154142673422</v>
      </c>
    </row>
    <row r="391" spans="1:7" s="5" customFormat="1" ht="12.75" outlineLevel="2">
      <c r="A391" s="123"/>
      <c r="B391" s="123"/>
      <c r="C391" s="123"/>
      <c r="D391" s="123"/>
      <c r="E391" s="123"/>
      <c r="F391" s="123"/>
      <c r="G391" s="123"/>
    </row>
    <row r="392" spans="5:7" s="5" customFormat="1" ht="12.75" outlineLevel="3">
      <c r="E392" s="7"/>
      <c r="F392" s="10"/>
      <c r="G392" s="7"/>
    </row>
    <row r="393" spans="5:7" s="5" customFormat="1" ht="12.75" outlineLevel="3">
      <c r="E393" s="7"/>
      <c r="F393" s="7"/>
      <c r="G393" s="7"/>
    </row>
    <row r="394" spans="5:7" s="5" customFormat="1" ht="12.75" outlineLevel="3">
      <c r="E394" s="7"/>
      <c r="F394" s="7"/>
      <c r="G394" s="7"/>
    </row>
    <row r="395" spans="5:7" s="5" customFormat="1" ht="12.75" outlineLevel="3">
      <c r="E395" s="7"/>
      <c r="F395" s="7"/>
      <c r="G395" s="7"/>
    </row>
    <row r="396" spans="5:7" s="5" customFormat="1" ht="12.75" outlineLevel="3">
      <c r="E396" s="7"/>
      <c r="F396" s="7"/>
      <c r="G396" s="7"/>
    </row>
    <row r="397" spans="5:7" s="5" customFormat="1" ht="12.75" outlineLevel="3">
      <c r="E397" s="7"/>
      <c r="F397" s="7"/>
      <c r="G397" s="7"/>
    </row>
    <row r="398" spans="5:7" s="5" customFormat="1" ht="12.75" outlineLevel="3">
      <c r="E398" s="7"/>
      <c r="F398" s="7"/>
      <c r="G398" s="7"/>
    </row>
    <row r="399" spans="5:7" s="5" customFormat="1" ht="12.75" outlineLevel="3">
      <c r="E399" s="7"/>
      <c r="F399" s="7"/>
      <c r="G399" s="7"/>
    </row>
    <row r="400" spans="5:7" s="5" customFormat="1" ht="12.75" outlineLevel="3">
      <c r="E400" s="7"/>
      <c r="F400" s="7"/>
      <c r="G400" s="7"/>
    </row>
    <row r="401" spans="5:7" s="5" customFormat="1" ht="12.75" outlineLevel="3">
      <c r="E401" s="7"/>
      <c r="F401" s="7"/>
      <c r="G401" s="7"/>
    </row>
    <row r="402" spans="1:7" s="8" customFormat="1" ht="15.75" customHeight="1">
      <c r="A402" s="5"/>
      <c r="B402" s="5"/>
      <c r="C402" s="5"/>
      <c r="D402" s="5"/>
      <c r="E402" s="7"/>
      <c r="F402" s="7"/>
      <c r="G402" s="7"/>
    </row>
    <row r="403" spans="5:7" s="5" customFormat="1" ht="30.75" customHeight="1">
      <c r="E403" s="7"/>
      <c r="F403" s="7"/>
      <c r="G403" s="7"/>
    </row>
    <row r="404" spans="5:7" s="5" customFormat="1" ht="34.5" customHeight="1" hidden="1">
      <c r="E404" s="7"/>
      <c r="F404" s="7"/>
      <c r="G404" s="7"/>
    </row>
    <row r="405" spans="5:7" s="5" customFormat="1" ht="12.75" hidden="1">
      <c r="E405" s="7"/>
      <c r="F405" s="7"/>
      <c r="G405" s="7"/>
    </row>
    <row r="406" spans="5:7" s="5" customFormat="1" ht="12.75">
      <c r="E406" s="7"/>
      <c r="F406" s="7"/>
      <c r="G406" s="7"/>
    </row>
    <row r="407" spans="5:7" s="5" customFormat="1" ht="12.75">
      <c r="E407" s="7"/>
      <c r="F407" s="7"/>
      <c r="G407" s="7"/>
    </row>
    <row r="408" spans="5:7" s="5" customFormat="1" ht="12.75">
      <c r="E408" s="7"/>
      <c r="F408" s="7"/>
      <c r="G408" s="7"/>
    </row>
    <row r="409" spans="5:7" s="5" customFormat="1" ht="12.75">
      <c r="E409" s="7"/>
      <c r="F409" s="7"/>
      <c r="G409" s="7"/>
    </row>
    <row r="410" spans="5:7" s="5" customFormat="1" ht="12.75">
      <c r="E410" s="7"/>
      <c r="F410" s="7"/>
      <c r="G410" s="7"/>
    </row>
    <row r="411" spans="5:7" s="5" customFormat="1" ht="12.75">
      <c r="E411" s="7"/>
      <c r="F411" s="7"/>
      <c r="G411" s="7"/>
    </row>
    <row r="412" spans="5:7" s="5" customFormat="1" ht="12.75">
      <c r="E412" s="7"/>
      <c r="F412" s="7"/>
      <c r="G412" s="7"/>
    </row>
    <row r="413" spans="5:7" s="5" customFormat="1" ht="12.75">
      <c r="E413" s="7"/>
      <c r="F413" s="7"/>
      <c r="G413" s="7"/>
    </row>
    <row r="414" spans="5:7" s="5" customFormat="1" ht="12.75">
      <c r="E414" s="7"/>
      <c r="F414" s="7"/>
      <c r="G414" s="7"/>
    </row>
    <row r="415" spans="5:7" s="5" customFormat="1" ht="12.75">
      <c r="E415" s="7"/>
      <c r="F415" s="7"/>
      <c r="G415" s="7"/>
    </row>
    <row r="416" spans="5:7" s="5" customFormat="1" ht="12.75">
      <c r="E416" s="7"/>
      <c r="F416" s="7"/>
      <c r="G416" s="7"/>
    </row>
    <row r="417" spans="5:7" s="5" customFormat="1" ht="12.75">
      <c r="E417" s="7"/>
      <c r="F417" s="7"/>
      <c r="G417" s="7"/>
    </row>
    <row r="418" spans="5:7" s="5" customFormat="1" ht="12.75">
      <c r="E418" s="7"/>
      <c r="F418" s="7"/>
      <c r="G418" s="7"/>
    </row>
    <row r="419" spans="5:7" s="5" customFormat="1" ht="12.75">
      <c r="E419" s="7"/>
      <c r="F419" s="7"/>
      <c r="G419" s="7"/>
    </row>
    <row r="420" spans="5:7" s="5" customFormat="1" ht="12.75">
      <c r="E420" s="7"/>
      <c r="F420" s="7"/>
      <c r="G420" s="7"/>
    </row>
    <row r="421" spans="5:7" s="5" customFormat="1" ht="12.75">
      <c r="E421" s="7"/>
      <c r="F421" s="7"/>
      <c r="G421" s="7"/>
    </row>
    <row r="422" spans="5:7" s="5" customFormat="1" ht="12.75">
      <c r="E422" s="7"/>
      <c r="F422" s="7"/>
      <c r="G422" s="7"/>
    </row>
    <row r="423" spans="5:7" s="5" customFormat="1" ht="12.75">
      <c r="E423" s="7"/>
      <c r="F423" s="7"/>
      <c r="G423" s="7"/>
    </row>
    <row r="424" spans="5:7" s="5" customFormat="1" ht="12.75">
      <c r="E424" s="7"/>
      <c r="F424" s="7"/>
      <c r="G424" s="7"/>
    </row>
    <row r="425" spans="5:7" s="5" customFormat="1" ht="12.75">
      <c r="E425" s="7"/>
      <c r="F425" s="7"/>
      <c r="G425" s="7"/>
    </row>
    <row r="426" spans="5:7" s="5" customFormat="1" ht="12.75">
      <c r="E426" s="7"/>
      <c r="F426" s="7"/>
      <c r="G426" s="7"/>
    </row>
    <row r="427" spans="5:7" s="5" customFormat="1" ht="12.75">
      <c r="E427" s="7"/>
      <c r="F427" s="7"/>
      <c r="G427" s="7"/>
    </row>
    <row r="428" spans="5:7" s="5" customFormat="1" ht="12.75">
      <c r="E428" s="7"/>
      <c r="F428" s="7"/>
      <c r="G428" s="7"/>
    </row>
    <row r="429" spans="5:7" s="5" customFormat="1" ht="12.75">
      <c r="E429" s="7"/>
      <c r="F429" s="7"/>
      <c r="G429" s="7"/>
    </row>
    <row r="430" spans="5:7" s="5" customFormat="1" ht="12.75">
      <c r="E430" s="7"/>
      <c r="F430" s="7"/>
      <c r="G430" s="7"/>
    </row>
    <row r="431" spans="5:7" s="5" customFormat="1" ht="12.75">
      <c r="E431" s="7"/>
      <c r="F431" s="7"/>
      <c r="G431" s="7"/>
    </row>
    <row r="432" spans="5:7" s="5" customFormat="1" ht="12.75">
      <c r="E432" s="7"/>
      <c r="F432" s="7"/>
      <c r="G432" s="7"/>
    </row>
    <row r="433" spans="5:7" s="5" customFormat="1" ht="12.75">
      <c r="E433" s="7"/>
      <c r="F433" s="7"/>
      <c r="G433" s="7"/>
    </row>
    <row r="434" spans="5:7" s="5" customFormat="1" ht="12.75">
      <c r="E434" s="7"/>
      <c r="F434" s="7"/>
      <c r="G434" s="7"/>
    </row>
    <row r="435" spans="5:7" s="5" customFormat="1" ht="12.75">
      <c r="E435" s="7"/>
      <c r="F435" s="7"/>
      <c r="G435" s="7"/>
    </row>
    <row r="436" spans="5:7" s="5" customFormat="1" ht="12.75">
      <c r="E436" s="7"/>
      <c r="F436" s="7"/>
      <c r="G436" s="7"/>
    </row>
    <row r="437" spans="5:7" s="5" customFormat="1" ht="12.75">
      <c r="E437" s="7"/>
      <c r="F437" s="7"/>
      <c r="G437" s="7"/>
    </row>
    <row r="438" spans="5:7" s="5" customFormat="1" ht="12.75">
      <c r="E438" s="7"/>
      <c r="F438" s="7"/>
      <c r="G438" s="7"/>
    </row>
    <row r="439" spans="5:7" s="5" customFormat="1" ht="12.75">
      <c r="E439" s="7"/>
      <c r="F439" s="7"/>
      <c r="G439" s="7"/>
    </row>
    <row r="440" spans="5:7" s="5" customFormat="1" ht="12.75">
      <c r="E440" s="7"/>
      <c r="F440" s="7"/>
      <c r="G440" s="7"/>
    </row>
    <row r="441" spans="5:7" s="5" customFormat="1" ht="12.75">
      <c r="E441" s="7"/>
      <c r="F441" s="7"/>
      <c r="G441" s="7"/>
    </row>
    <row r="442" spans="5:7" s="5" customFormat="1" ht="12.75">
      <c r="E442" s="7"/>
      <c r="F442" s="7"/>
      <c r="G442" s="7"/>
    </row>
    <row r="443" spans="5:7" s="5" customFormat="1" ht="12.75">
      <c r="E443" s="7"/>
      <c r="F443" s="7"/>
      <c r="G443" s="7"/>
    </row>
    <row r="444" spans="5:7" s="5" customFormat="1" ht="12.75">
      <c r="E444" s="7"/>
      <c r="F444" s="7"/>
      <c r="G444" s="7"/>
    </row>
    <row r="445" spans="5:7" s="5" customFormat="1" ht="12.75">
      <c r="E445" s="7"/>
      <c r="F445" s="7"/>
      <c r="G445" s="7"/>
    </row>
    <row r="446" spans="5:7" s="5" customFormat="1" ht="12.75">
      <c r="E446" s="7"/>
      <c r="F446" s="7"/>
      <c r="G446" s="7"/>
    </row>
    <row r="447" spans="5:7" s="5" customFormat="1" ht="12.75">
      <c r="E447" s="7"/>
      <c r="F447" s="7"/>
      <c r="G447" s="7"/>
    </row>
    <row r="448" spans="5:7" s="5" customFormat="1" ht="12.75">
      <c r="E448" s="7"/>
      <c r="F448" s="7"/>
      <c r="G448" s="7"/>
    </row>
    <row r="449" spans="5:7" s="5" customFormat="1" ht="12.75">
      <c r="E449" s="7"/>
      <c r="F449" s="7"/>
      <c r="G449" s="7"/>
    </row>
    <row r="450" spans="5:7" s="5" customFormat="1" ht="12.75">
      <c r="E450" s="7"/>
      <c r="F450" s="7"/>
      <c r="G450" s="7"/>
    </row>
    <row r="451" spans="5:7" s="5" customFormat="1" ht="12.75">
      <c r="E451" s="7"/>
      <c r="F451" s="7"/>
      <c r="G451" s="7"/>
    </row>
    <row r="452" spans="5:7" s="5" customFormat="1" ht="12.75">
      <c r="E452" s="7"/>
      <c r="F452" s="7"/>
      <c r="G452" s="7"/>
    </row>
    <row r="453" spans="5:7" s="5" customFormat="1" ht="12.75">
      <c r="E453" s="7"/>
      <c r="F453" s="7"/>
      <c r="G453" s="7"/>
    </row>
    <row r="454" spans="5:7" s="5" customFormat="1" ht="12.75">
      <c r="E454" s="7"/>
      <c r="F454" s="7"/>
      <c r="G454" s="7"/>
    </row>
    <row r="455" spans="5:7" s="5" customFormat="1" ht="12.75">
      <c r="E455" s="7"/>
      <c r="F455" s="7"/>
      <c r="G455" s="7"/>
    </row>
    <row r="456" spans="5:7" s="5" customFormat="1" ht="12.75">
      <c r="E456" s="7"/>
      <c r="F456" s="7"/>
      <c r="G456" s="7"/>
    </row>
    <row r="457" spans="5:7" s="5" customFormat="1" ht="12.75">
      <c r="E457" s="7"/>
      <c r="F457" s="7"/>
      <c r="G457" s="7"/>
    </row>
    <row r="458" spans="5:7" s="5" customFormat="1" ht="12.75">
      <c r="E458" s="7"/>
      <c r="F458" s="7"/>
      <c r="G458" s="7"/>
    </row>
    <row r="459" spans="5:7" s="5" customFormat="1" ht="12.75">
      <c r="E459" s="7"/>
      <c r="F459" s="7"/>
      <c r="G459" s="7"/>
    </row>
    <row r="460" spans="5:7" s="5" customFormat="1" ht="12.75">
      <c r="E460" s="7"/>
      <c r="F460" s="7"/>
      <c r="G460" s="7"/>
    </row>
    <row r="461" spans="5:7" s="5" customFormat="1" ht="12.75">
      <c r="E461" s="7"/>
      <c r="F461" s="7"/>
      <c r="G461" s="7"/>
    </row>
    <row r="462" spans="5:7" s="5" customFormat="1" ht="12.75">
      <c r="E462" s="7"/>
      <c r="F462" s="7"/>
      <c r="G462" s="7"/>
    </row>
    <row r="463" spans="5:7" s="5" customFormat="1" ht="12.75">
      <c r="E463" s="7"/>
      <c r="F463" s="7"/>
      <c r="G463" s="7"/>
    </row>
    <row r="464" spans="5:7" s="5" customFormat="1" ht="12.75">
      <c r="E464" s="7"/>
      <c r="F464" s="7"/>
      <c r="G464" s="7"/>
    </row>
    <row r="465" spans="5:7" s="5" customFormat="1" ht="12.75">
      <c r="E465" s="7"/>
      <c r="F465" s="7"/>
      <c r="G465" s="7"/>
    </row>
    <row r="466" spans="5:7" s="5" customFormat="1" ht="12.75">
      <c r="E466" s="7"/>
      <c r="F466" s="7"/>
      <c r="G466" s="7"/>
    </row>
    <row r="467" spans="5:7" s="5" customFormat="1" ht="12.75">
      <c r="E467" s="7"/>
      <c r="F467" s="7"/>
      <c r="G467" s="7"/>
    </row>
    <row r="468" spans="5:7" s="5" customFormat="1" ht="12.75">
      <c r="E468" s="7"/>
      <c r="F468" s="7"/>
      <c r="G468" s="7"/>
    </row>
    <row r="469" spans="5:7" s="5" customFormat="1" ht="12.75">
      <c r="E469" s="7"/>
      <c r="F469" s="7"/>
      <c r="G469" s="7"/>
    </row>
    <row r="470" spans="5:7" s="5" customFormat="1" ht="12.75">
      <c r="E470" s="7"/>
      <c r="F470" s="7"/>
      <c r="G470" s="7"/>
    </row>
    <row r="471" spans="5:7" s="5" customFormat="1" ht="12.75">
      <c r="E471" s="7"/>
      <c r="F471" s="7"/>
      <c r="G471" s="7"/>
    </row>
    <row r="472" spans="5:7" s="5" customFormat="1" ht="12.75">
      <c r="E472" s="7"/>
      <c r="F472" s="7"/>
      <c r="G472" s="7"/>
    </row>
    <row r="473" spans="5:7" s="5" customFormat="1" ht="12.75">
      <c r="E473" s="7"/>
      <c r="F473" s="7"/>
      <c r="G473" s="7"/>
    </row>
    <row r="474" spans="5:7" s="5" customFormat="1" ht="12.75">
      <c r="E474" s="7"/>
      <c r="F474" s="7"/>
      <c r="G474" s="7"/>
    </row>
    <row r="475" spans="5:7" s="5" customFormat="1" ht="12.75">
      <c r="E475" s="7"/>
      <c r="F475" s="7"/>
      <c r="G475" s="7"/>
    </row>
    <row r="476" spans="5:7" s="5" customFormat="1" ht="12.75">
      <c r="E476" s="7"/>
      <c r="F476" s="7"/>
      <c r="G476" s="7"/>
    </row>
    <row r="477" spans="5:7" s="5" customFormat="1" ht="12.75">
      <c r="E477" s="7"/>
      <c r="F477" s="7"/>
      <c r="G477" s="7"/>
    </row>
    <row r="478" spans="5:7" s="5" customFormat="1" ht="12.75">
      <c r="E478" s="7"/>
      <c r="F478" s="7"/>
      <c r="G478" s="7"/>
    </row>
    <row r="479" spans="5:7" s="5" customFormat="1" ht="12.75">
      <c r="E479" s="7"/>
      <c r="F479" s="7"/>
      <c r="G479" s="7"/>
    </row>
    <row r="480" spans="5:7" s="5" customFormat="1" ht="12.75">
      <c r="E480" s="7"/>
      <c r="F480" s="7"/>
      <c r="G480" s="7"/>
    </row>
    <row r="481" spans="5:7" s="5" customFormat="1" ht="12.75">
      <c r="E481" s="7"/>
      <c r="F481" s="7"/>
      <c r="G481" s="7"/>
    </row>
    <row r="482" spans="5:7" s="5" customFormat="1" ht="12.75">
      <c r="E482" s="7"/>
      <c r="F482" s="7"/>
      <c r="G482" s="7"/>
    </row>
    <row r="483" spans="5:7" s="5" customFormat="1" ht="12.75">
      <c r="E483" s="7"/>
      <c r="F483" s="7"/>
      <c r="G483" s="7"/>
    </row>
    <row r="484" spans="5:7" s="5" customFormat="1" ht="12.75">
      <c r="E484" s="7"/>
      <c r="F484" s="7"/>
      <c r="G484" s="7"/>
    </row>
    <row r="485" spans="5:7" s="5" customFormat="1" ht="12.75">
      <c r="E485" s="7"/>
      <c r="F485" s="7"/>
      <c r="G485" s="7"/>
    </row>
    <row r="486" spans="5:7" s="5" customFormat="1" ht="12.75">
      <c r="E486" s="7"/>
      <c r="F486" s="7"/>
      <c r="G486" s="7"/>
    </row>
    <row r="487" spans="5:7" s="5" customFormat="1" ht="12.75">
      <c r="E487" s="7"/>
      <c r="F487" s="7"/>
      <c r="G487" s="7"/>
    </row>
    <row r="488" spans="5:7" s="5" customFormat="1" ht="12.75">
      <c r="E488" s="7"/>
      <c r="F488" s="7"/>
      <c r="G488" s="7"/>
    </row>
    <row r="489" spans="5:7" s="5" customFormat="1" ht="12.75">
      <c r="E489" s="7"/>
      <c r="F489" s="7"/>
      <c r="G489" s="7"/>
    </row>
    <row r="490" spans="5:7" s="5" customFormat="1" ht="12.75">
      <c r="E490" s="7"/>
      <c r="F490" s="7"/>
      <c r="G490" s="7"/>
    </row>
    <row r="491" spans="5:7" s="5" customFormat="1" ht="12.75">
      <c r="E491" s="7"/>
      <c r="F491" s="7"/>
      <c r="G491" s="7"/>
    </row>
    <row r="492" spans="5:7" s="5" customFormat="1" ht="12.75">
      <c r="E492" s="7"/>
      <c r="F492" s="7"/>
      <c r="G492" s="7"/>
    </row>
    <row r="493" spans="5:7" s="5" customFormat="1" ht="12.75">
      <c r="E493" s="7"/>
      <c r="F493" s="7"/>
      <c r="G493" s="7"/>
    </row>
    <row r="494" spans="5:7" s="5" customFormat="1" ht="12.75">
      <c r="E494" s="7"/>
      <c r="F494" s="7"/>
      <c r="G494" s="7"/>
    </row>
    <row r="495" spans="5:7" s="5" customFormat="1" ht="12.75">
      <c r="E495" s="7"/>
      <c r="F495" s="7"/>
      <c r="G495" s="7"/>
    </row>
    <row r="496" spans="5:7" s="5" customFormat="1" ht="12.75">
      <c r="E496" s="7"/>
      <c r="F496" s="7"/>
      <c r="G496" s="7"/>
    </row>
    <row r="497" spans="5:7" s="5" customFormat="1" ht="12.75">
      <c r="E497" s="7"/>
      <c r="F497" s="7"/>
      <c r="G497" s="7"/>
    </row>
    <row r="498" spans="5:7" s="5" customFormat="1" ht="12.75">
      <c r="E498" s="7"/>
      <c r="F498" s="7"/>
      <c r="G498" s="7"/>
    </row>
    <row r="499" spans="5:7" s="5" customFormat="1" ht="12.75">
      <c r="E499" s="7"/>
      <c r="F499" s="7"/>
      <c r="G499" s="7"/>
    </row>
    <row r="500" spans="5:7" s="5" customFormat="1" ht="12.75">
      <c r="E500" s="7"/>
      <c r="F500" s="7"/>
      <c r="G500" s="7"/>
    </row>
    <row r="501" spans="5:7" s="5" customFormat="1" ht="12.75">
      <c r="E501" s="7"/>
      <c r="F501" s="7"/>
      <c r="G501" s="7"/>
    </row>
    <row r="502" spans="5:7" s="5" customFormat="1" ht="12.75">
      <c r="E502" s="7"/>
      <c r="F502" s="7"/>
      <c r="G502" s="7"/>
    </row>
    <row r="503" spans="5:7" s="5" customFormat="1" ht="12.75">
      <c r="E503" s="7"/>
      <c r="F503" s="7"/>
      <c r="G503" s="7"/>
    </row>
    <row r="504" spans="5:7" s="5" customFormat="1" ht="12.75">
      <c r="E504" s="7"/>
      <c r="F504" s="7"/>
      <c r="G504" s="7"/>
    </row>
    <row r="505" spans="5:7" s="5" customFormat="1" ht="12.75">
      <c r="E505" s="7"/>
      <c r="F505" s="7"/>
      <c r="G505" s="7"/>
    </row>
    <row r="506" spans="5:7" s="5" customFormat="1" ht="12.75">
      <c r="E506" s="7"/>
      <c r="F506" s="7"/>
      <c r="G506" s="7"/>
    </row>
    <row r="507" spans="5:7" s="5" customFormat="1" ht="12.75">
      <c r="E507" s="7"/>
      <c r="F507" s="7"/>
      <c r="G507" s="7"/>
    </row>
    <row r="508" spans="5:7" s="5" customFormat="1" ht="12.75">
      <c r="E508" s="7"/>
      <c r="F508" s="7"/>
      <c r="G508" s="7"/>
    </row>
    <row r="509" spans="5:7" s="5" customFormat="1" ht="12.75">
      <c r="E509" s="7"/>
      <c r="F509" s="7"/>
      <c r="G509" s="7"/>
    </row>
    <row r="510" spans="5:7" s="5" customFormat="1" ht="12.75">
      <c r="E510" s="7"/>
      <c r="F510" s="7"/>
      <c r="G510" s="7"/>
    </row>
    <row r="511" spans="1:7" s="5" customFormat="1" ht="12.75">
      <c r="A511"/>
      <c r="B511"/>
      <c r="C511"/>
      <c r="D511"/>
      <c r="E511" s="3"/>
      <c r="F511" s="3"/>
      <c r="G511" s="3"/>
    </row>
    <row r="512" spans="1:7" s="5" customFormat="1" ht="12.75">
      <c r="A512"/>
      <c r="B512"/>
      <c r="C512"/>
      <c r="D512"/>
      <c r="E512" s="3"/>
      <c r="F512" s="3"/>
      <c r="G512" s="3"/>
    </row>
    <row r="513" spans="1:7" s="5" customFormat="1" ht="12.75">
      <c r="A513"/>
      <c r="B513"/>
      <c r="C513"/>
      <c r="D513"/>
      <c r="E513" s="3"/>
      <c r="F513" s="3"/>
      <c r="G513" s="3"/>
    </row>
    <row r="514" spans="1:7" s="5" customFormat="1" ht="12.75">
      <c r="A514"/>
      <c r="B514"/>
      <c r="C514"/>
      <c r="D514"/>
      <c r="E514" s="3"/>
      <c r="F514" s="3"/>
      <c r="G514" s="3"/>
    </row>
    <row r="515" spans="1:7" s="5" customFormat="1" ht="12.75">
      <c r="A515"/>
      <c r="B515"/>
      <c r="C515"/>
      <c r="D515"/>
      <c r="E515" s="3"/>
      <c r="F515" s="3"/>
      <c r="G515" s="3"/>
    </row>
    <row r="516" spans="1:7" s="5" customFormat="1" ht="12.75">
      <c r="A516"/>
      <c r="B516"/>
      <c r="C516"/>
      <c r="D516"/>
      <c r="E516" s="3"/>
      <c r="F516" s="3"/>
      <c r="G516" s="3"/>
    </row>
    <row r="517" spans="1:7" s="5" customFormat="1" ht="12.75">
      <c r="A517"/>
      <c r="B517"/>
      <c r="C517"/>
      <c r="D517"/>
      <c r="E517" s="3"/>
      <c r="F517" s="3"/>
      <c r="G517" s="3"/>
    </row>
    <row r="518" spans="1:7" s="5" customFormat="1" ht="12.75">
      <c r="A518"/>
      <c r="B518"/>
      <c r="C518"/>
      <c r="D518"/>
      <c r="E518" s="3"/>
      <c r="F518" s="3"/>
      <c r="G518" s="3"/>
    </row>
    <row r="519" spans="1:7" s="5" customFormat="1" ht="12.75">
      <c r="A519"/>
      <c r="B519"/>
      <c r="C519"/>
      <c r="D519"/>
      <c r="E519" s="3"/>
      <c r="F519" s="3"/>
      <c r="G519" s="3"/>
    </row>
    <row r="520" spans="1:7" s="5" customFormat="1" ht="12.75">
      <c r="A520"/>
      <c r="B520"/>
      <c r="C520"/>
      <c r="D520"/>
      <c r="E520" s="3"/>
      <c r="F520" s="3"/>
      <c r="G520" s="3"/>
    </row>
    <row r="521" spans="1:7" s="5" customFormat="1" ht="12.75">
      <c r="A521"/>
      <c r="B521"/>
      <c r="C521"/>
      <c r="D521"/>
      <c r="E521" s="3"/>
      <c r="F521" s="3"/>
      <c r="G521" s="3"/>
    </row>
    <row r="522" spans="1:7" s="5" customFormat="1" ht="12.75">
      <c r="A522"/>
      <c r="B522"/>
      <c r="C522"/>
      <c r="D522"/>
      <c r="E522" s="3"/>
      <c r="F522" s="3"/>
      <c r="G522" s="3"/>
    </row>
    <row r="523" spans="1:7" s="5" customFormat="1" ht="12.75">
      <c r="A523"/>
      <c r="B523"/>
      <c r="C523"/>
      <c r="D523"/>
      <c r="E523" s="3"/>
      <c r="F523" s="3"/>
      <c r="G523" s="3"/>
    </row>
  </sheetData>
  <sheetProtection/>
  <mergeCells count="4">
    <mergeCell ref="D1:G1"/>
    <mergeCell ref="A3:G3"/>
    <mergeCell ref="A390:D390"/>
    <mergeCell ref="A391:G391"/>
  </mergeCells>
  <printOptions/>
  <pageMargins left="0.984251968503937" right="0.7874015748031497" top="0.7874015748031497" bottom="0.7874015748031497" header="0" footer="0"/>
  <pageSetup fitToHeight="200" horizontalDpi="600" verticalDpi="600" orientation="portrait" paperSize="9" scale="85" r:id="rId2"/>
  <headerFooter alignWithMargins="0">
    <oddHeader>&amp;C&amp;P</oddHeader>
  </headerFooter>
  <ignoredErrors>
    <ignoredError sqref="C4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20" zoomScaleNormal="120" zoomScalePageLayoutView="0" workbookViewId="0" topLeftCell="A1">
      <selection activeCell="D1" sqref="D1:E1"/>
    </sheetView>
  </sheetViews>
  <sheetFormatPr defaultColWidth="9.00390625" defaultRowHeight="12.75"/>
  <cols>
    <col min="1" max="1" width="57.00390625" style="11" customWidth="1"/>
    <col min="2" max="2" width="6.75390625" style="11" hidden="1" customWidth="1"/>
    <col min="3" max="3" width="20.00390625" style="11" customWidth="1"/>
    <col min="4" max="4" width="11.625" style="12" customWidth="1"/>
    <col min="5" max="5" width="12.375" style="12" customWidth="1"/>
    <col min="6" max="12" width="20.75390625" style="12" hidden="1" customWidth="1"/>
    <col min="13" max="13" width="23.75390625" style="11" hidden="1" customWidth="1"/>
  </cols>
  <sheetData>
    <row r="1" spans="1:18" s="5" customFormat="1" ht="69.75" customHeight="1">
      <c r="A1" s="36"/>
      <c r="B1" s="36"/>
      <c r="C1" s="36"/>
      <c r="D1" s="124" t="s">
        <v>519</v>
      </c>
      <c r="E1" s="124"/>
      <c r="F1" s="37"/>
      <c r="G1" s="37"/>
      <c r="H1" s="37"/>
      <c r="I1" s="37"/>
      <c r="J1" s="37"/>
      <c r="K1" s="37"/>
      <c r="L1" s="37"/>
      <c r="M1" s="36"/>
      <c r="R1" s="7"/>
    </row>
    <row r="2" spans="1:13" s="5" customFormat="1" ht="29.25" customHeight="1">
      <c r="A2" s="36"/>
      <c r="B2" s="36"/>
      <c r="C2" s="36"/>
      <c r="D2" s="46"/>
      <c r="E2" s="46"/>
      <c r="F2" s="37"/>
      <c r="G2" s="37"/>
      <c r="H2" s="37"/>
      <c r="I2" s="37"/>
      <c r="J2" s="37"/>
      <c r="K2" s="37"/>
      <c r="L2" s="37"/>
      <c r="M2" s="36"/>
    </row>
    <row r="3" spans="1:5" ht="32.25" customHeight="1">
      <c r="A3" s="125" t="s">
        <v>413</v>
      </c>
      <c r="B3" s="125"/>
      <c r="C3" s="125"/>
      <c r="D3" s="125"/>
      <c r="E3" s="125"/>
    </row>
    <row r="4" ht="13.5" customHeight="1" thickBot="1">
      <c r="E4" s="42" t="s">
        <v>61</v>
      </c>
    </row>
    <row r="5" spans="1:5" ht="60.75" customHeight="1" thickBot="1">
      <c r="A5" s="18" t="s">
        <v>30</v>
      </c>
      <c r="B5" s="18" t="s">
        <v>128</v>
      </c>
      <c r="C5" s="18" t="s">
        <v>129</v>
      </c>
      <c r="D5" s="19" t="s">
        <v>409</v>
      </c>
      <c r="E5" s="19" t="s">
        <v>410</v>
      </c>
    </row>
    <row r="6" spans="1:13" ht="24.75" customHeight="1">
      <c r="A6" s="94" t="s">
        <v>153</v>
      </c>
      <c r="B6" s="94" t="s">
        <v>89</v>
      </c>
      <c r="C6" s="94" t="s">
        <v>90</v>
      </c>
      <c r="D6" s="93">
        <v>57408.5</v>
      </c>
      <c r="E6" s="99">
        <v>20879</v>
      </c>
      <c r="F6" s="14">
        <v>0</v>
      </c>
      <c r="G6" s="14">
        <v>0</v>
      </c>
      <c r="H6" s="14">
        <v>0</v>
      </c>
      <c r="I6" s="14">
        <v>18973202.92</v>
      </c>
      <c r="J6" s="14">
        <v>0</v>
      </c>
      <c r="K6" s="14">
        <v>0</v>
      </c>
      <c r="L6" s="14">
        <v>0</v>
      </c>
      <c r="M6" s="13" t="s">
        <v>91</v>
      </c>
    </row>
    <row r="7" spans="1:13" ht="20.25" customHeight="1">
      <c r="A7" s="94" t="s">
        <v>184</v>
      </c>
      <c r="B7" s="94"/>
      <c r="C7" s="94" t="s">
        <v>185</v>
      </c>
      <c r="D7" s="93">
        <v>15400</v>
      </c>
      <c r="E7" s="93">
        <v>15400</v>
      </c>
      <c r="F7" s="14"/>
      <c r="G7" s="14"/>
      <c r="H7" s="14"/>
      <c r="I7" s="14"/>
      <c r="J7" s="14"/>
      <c r="K7" s="14"/>
      <c r="L7" s="14"/>
      <c r="M7" s="13"/>
    </row>
    <row r="8" spans="1:13" ht="24.75" customHeight="1">
      <c r="A8" s="95" t="s">
        <v>186</v>
      </c>
      <c r="B8" s="94"/>
      <c r="C8" s="94" t="s">
        <v>187</v>
      </c>
      <c r="D8" s="93">
        <v>124600</v>
      </c>
      <c r="E8" s="93">
        <v>124600</v>
      </c>
      <c r="F8" s="14"/>
      <c r="G8" s="14"/>
      <c r="H8" s="14"/>
      <c r="I8" s="14"/>
      <c r="J8" s="14"/>
      <c r="K8" s="14"/>
      <c r="L8" s="14"/>
      <c r="M8" s="13"/>
    </row>
    <row r="9" spans="1:13" ht="24.75" customHeight="1">
      <c r="A9" s="96" t="s">
        <v>188</v>
      </c>
      <c r="B9" s="94"/>
      <c r="C9" s="94" t="s">
        <v>189</v>
      </c>
      <c r="D9" s="93">
        <v>124600</v>
      </c>
      <c r="E9" s="93">
        <v>124600</v>
      </c>
      <c r="F9" s="14"/>
      <c r="G9" s="14"/>
      <c r="H9" s="14"/>
      <c r="I9" s="14"/>
      <c r="J9" s="14"/>
      <c r="K9" s="14"/>
      <c r="L9" s="14"/>
      <c r="M9" s="13"/>
    </row>
    <row r="10" spans="1:13" ht="24.75" customHeight="1">
      <c r="A10" s="96" t="s">
        <v>190</v>
      </c>
      <c r="B10" s="94"/>
      <c r="C10" s="94" t="s">
        <v>191</v>
      </c>
      <c r="D10" s="93">
        <v>-109200</v>
      </c>
      <c r="E10" s="93">
        <v>-109200</v>
      </c>
      <c r="F10" s="14"/>
      <c r="G10" s="14"/>
      <c r="H10" s="14"/>
      <c r="I10" s="14"/>
      <c r="J10" s="14"/>
      <c r="K10" s="14"/>
      <c r="L10" s="14"/>
      <c r="M10" s="13"/>
    </row>
    <row r="11" spans="1:13" ht="24.75" customHeight="1">
      <c r="A11" s="96" t="s">
        <v>193</v>
      </c>
      <c r="B11" s="94"/>
      <c r="C11" s="94" t="s">
        <v>192</v>
      </c>
      <c r="D11" s="93">
        <v>-109200</v>
      </c>
      <c r="E11" s="93">
        <v>-109200</v>
      </c>
      <c r="F11" s="14"/>
      <c r="G11" s="14"/>
      <c r="H11" s="14"/>
      <c r="I11" s="14"/>
      <c r="J11" s="14"/>
      <c r="K11" s="14"/>
      <c r="L11" s="14"/>
      <c r="M11" s="13"/>
    </row>
    <row r="12" spans="1:13" ht="24.75" customHeight="1">
      <c r="A12" s="96" t="s">
        <v>195</v>
      </c>
      <c r="B12" s="94"/>
      <c r="C12" s="94" t="s">
        <v>194</v>
      </c>
      <c r="D12" s="93">
        <v>11000</v>
      </c>
      <c r="E12" s="93">
        <v>6000</v>
      </c>
      <c r="F12" s="14"/>
      <c r="G12" s="14"/>
      <c r="H12" s="14"/>
      <c r="I12" s="14"/>
      <c r="J12" s="14"/>
      <c r="K12" s="14"/>
      <c r="L12" s="14"/>
      <c r="M12" s="13"/>
    </row>
    <row r="13" spans="1:13" ht="24.75" customHeight="1">
      <c r="A13" s="96" t="s">
        <v>196</v>
      </c>
      <c r="B13" s="94"/>
      <c r="C13" s="94" t="s">
        <v>197</v>
      </c>
      <c r="D13" s="93">
        <v>11000</v>
      </c>
      <c r="E13" s="93">
        <v>6000</v>
      </c>
      <c r="F13" s="14"/>
      <c r="G13" s="14"/>
      <c r="H13" s="14"/>
      <c r="I13" s="14"/>
      <c r="J13" s="14"/>
      <c r="K13" s="14"/>
      <c r="L13" s="14"/>
      <c r="M13" s="13"/>
    </row>
    <row r="14" spans="1:13" ht="24.75" customHeight="1">
      <c r="A14" s="96" t="s">
        <v>198</v>
      </c>
      <c r="B14" s="94"/>
      <c r="C14" s="97" t="s">
        <v>199</v>
      </c>
      <c r="D14" s="93">
        <v>35000</v>
      </c>
      <c r="E14" s="93">
        <v>29000</v>
      </c>
      <c r="F14" s="14"/>
      <c r="G14" s="14"/>
      <c r="H14" s="14"/>
      <c r="I14" s="14"/>
      <c r="J14" s="14"/>
      <c r="K14" s="14"/>
      <c r="L14" s="14"/>
      <c r="M14" s="13"/>
    </row>
    <row r="15" spans="1:13" ht="42" customHeight="1">
      <c r="A15" s="96" t="s">
        <v>200</v>
      </c>
      <c r="B15" s="94"/>
      <c r="C15" s="98" t="s">
        <v>201</v>
      </c>
      <c r="D15" s="93">
        <v>35000</v>
      </c>
      <c r="E15" s="93">
        <v>29000</v>
      </c>
      <c r="F15" s="14"/>
      <c r="G15" s="14"/>
      <c r="H15" s="14"/>
      <c r="I15" s="14"/>
      <c r="J15" s="14"/>
      <c r="K15" s="14"/>
      <c r="L15" s="14"/>
      <c r="M15" s="13"/>
    </row>
    <row r="16" spans="1:13" ht="39.75" customHeight="1">
      <c r="A16" s="96" t="s">
        <v>203</v>
      </c>
      <c r="B16" s="94"/>
      <c r="C16" s="98" t="s">
        <v>202</v>
      </c>
      <c r="D16" s="93">
        <v>-24000</v>
      </c>
      <c r="E16" s="93">
        <v>-23000</v>
      </c>
      <c r="F16" s="14"/>
      <c r="G16" s="14"/>
      <c r="H16" s="14"/>
      <c r="I16" s="14"/>
      <c r="J16" s="14"/>
      <c r="K16" s="14"/>
      <c r="L16" s="14"/>
      <c r="M16" s="13"/>
    </row>
    <row r="17" spans="1:13" ht="39.75" customHeight="1">
      <c r="A17" s="96" t="s">
        <v>204</v>
      </c>
      <c r="B17" s="94"/>
      <c r="C17" s="98" t="s">
        <v>205</v>
      </c>
      <c r="D17" s="93">
        <v>-24000</v>
      </c>
      <c r="E17" s="93">
        <v>-23000</v>
      </c>
      <c r="F17" s="14"/>
      <c r="G17" s="14"/>
      <c r="H17" s="14"/>
      <c r="I17" s="14"/>
      <c r="J17" s="14"/>
      <c r="K17" s="14"/>
      <c r="L17" s="14"/>
      <c r="M17" s="13"/>
    </row>
    <row r="18" spans="1:13" ht="18" customHeight="1">
      <c r="A18" s="94" t="s">
        <v>92</v>
      </c>
      <c r="B18" s="94" t="s">
        <v>93</v>
      </c>
      <c r="C18" s="94" t="s">
        <v>94</v>
      </c>
      <c r="D18" s="93">
        <v>31008.5</v>
      </c>
      <c r="E18" s="93">
        <v>-521</v>
      </c>
      <c r="F18" s="14">
        <v>0</v>
      </c>
      <c r="G18" s="14">
        <v>0</v>
      </c>
      <c r="H18" s="14">
        <v>0</v>
      </c>
      <c r="I18" s="14">
        <v>18973202.92</v>
      </c>
      <c r="J18" s="14">
        <v>0</v>
      </c>
      <c r="K18" s="14">
        <v>0</v>
      </c>
      <c r="L18" s="14">
        <v>0</v>
      </c>
      <c r="M18" s="13" t="s">
        <v>95</v>
      </c>
    </row>
    <row r="19" spans="1:13" ht="18.75" customHeight="1">
      <c r="A19" s="94" t="s">
        <v>96</v>
      </c>
      <c r="B19" s="94" t="s">
        <v>97</v>
      </c>
      <c r="C19" s="94" t="s">
        <v>98</v>
      </c>
      <c r="D19" s="93">
        <v>-1163115.1</v>
      </c>
      <c r="E19" s="93">
        <v>-1116637.9</v>
      </c>
      <c r="F19" s="14">
        <v>0</v>
      </c>
      <c r="G19" s="14">
        <v>0</v>
      </c>
      <c r="H19" s="14">
        <v>0</v>
      </c>
      <c r="I19" s="14">
        <v>-532176621.76</v>
      </c>
      <c r="J19" s="14">
        <v>0</v>
      </c>
      <c r="K19" s="14">
        <v>0</v>
      </c>
      <c r="L19" s="14">
        <v>0</v>
      </c>
      <c r="M19" s="13" t="s">
        <v>99</v>
      </c>
    </row>
    <row r="20" spans="1:13" ht="18.75" customHeight="1">
      <c r="A20" s="94" t="s">
        <v>100</v>
      </c>
      <c r="B20" s="94" t="s">
        <v>101</v>
      </c>
      <c r="C20" s="94" t="s">
        <v>102</v>
      </c>
      <c r="D20" s="93">
        <v>-1163115.1</v>
      </c>
      <c r="E20" s="93">
        <v>-1116637.9</v>
      </c>
      <c r="F20" s="14">
        <v>0</v>
      </c>
      <c r="G20" s="14">
        <v>0</v>
      </c>
      <c r="H20" s="14">
        <v>0</v>
      </c>
      <c r="I20" s="14">
        <v>-532176621.76</v>
      </c>
      <c r="J20" s="14">
        <v>0</v>
      </c>
      <c r="K20" s="14">
        <v>0</v>
      </c>
      <c r="L20" s="14">
        <v>0</v>
      </c>
      <c r="M20" s="13" t="s">
        <v>103</v>
      </c>
    </row>
    <row r="21" spans="1:13" ht="18" customHeight="1">
      <c r="A21" s="94" t="s">
        <v>104</v>
      </c>
      <c r="B21" s="94" t="s">
        <v>105</v>
      </c>
      <c r="C21" s="94" t="s">
        <v>106</v>
      </c>
      <c r="D21" s="93">
        <v>-1163115.1</v>
      </c>
      <c r="E21" s="93">
        <v>-1116637.9</v>
      </c>
      <c r="F21" s="14">
        <v>0</v>
      </c>
      <c r="G21" s="14">
        <v>0</v>
      </c>
      <c r="H21" s="14">
        <v>0</v>
      </c>
      <c r="I21" s="14">
        <v>-532176621.76</v>
      </c>
      <c r="J21" s="14">
        <v>0</v>
      </c>
      <c r="K21" s="14">
        <v>0</v>
      </c>
      <c r="L21" s="14">
        <v>0</v>
      </c>
      <c r="M21" s="13" t="s">
        <v>107</v>
      </c>
    </row>
    <row r="22" spans="1:13" ht="28.5" customHeight="1">
      <c r="A22" s="95" t="s">
        <v>108</v>
      </c>
      <c r="B22" s="94" t="s">
        <v>109</v>
      </c>
      <c r="C22" s="94" t="s">
        <v>110</v>
      </c>
      <c r="D22" s="93">
        <v>-1163115.1</v>
      </c>
      <c r="E22" s="93">
        <v>-1116637.9</v>
      </c>
      <c r="F22" s="15">
        <v>0</v>
      </c>
      <c r="G22" s="15">
        <v>0</v>
      </c>
      <c r="H22" s="15">
        <v>0</v>
      </c>
      <c r="I22" s="15">
        <v>-532176621.76</v>
      </c>
      <c r="J22" s="15">
        <v>0</v>
      </c>
      <c r="K22" s="15">
        <v>0</v>
      </c>
      <c r="L22" s="15">
        <v>0</v>
      </c>
      <c r="M22" s="13" t="s">
        <v>111</v>
      </c>
    </row>
    <row r="23" spans="1:13" ht="19.5" customHeight="1">
      <c r="A23" s="94" t="s">
        <v>112</v>
      </c>
      <c r="B23" s="94" t="s">
        <v>113</v>
      </c>
      <c r="C23" s="94" t="s">
        <v>114</v>
      </c>
      <c r="D23" s="93">
        <v>1194123.6</v>
      </c>
      <c r="E23" s="93">
        <v>1116116.9</v>
      </c>
      <c r="F23" s="14">
        <v>0</v>
      </c>
      <c r="G23" s="14">
        <v>0</v>
      </c>
      <c r="H23" s="14">
        <v>0</v>
      </c>
      <c r="I23" s="14">
        <v>551149824.68</v>
      </c>
      <c r="J23" s="14">
        <v>0</v>
      </c>
      <c r="K23" s="14">
        <v>0</v>
      </c>
      <c r="L23" s="14">
        <v>0</v>
      </c>
      <c r="M23" s="13" t="s">
        <v>115</v>
      </c>
    </row>
    <row r="24" spans="1:13" ht="17.25" customHeight="1">
      <c r="A24" s="94" t="s">
        <v>116</v>
      </c>
      <c r="B24" s="94" t="s">
        <v>117</v>
      </c>
      <c r="C24" s="94" t="s">
        <v>118</v>
      </c>
      <c r="D24" s="93">
        <v>1194123.6</v>
      </c>
      <c r="E24" s="93">
        <v>1116116.9</v>
      </c>
      <c r="F24" s="14">
        <v>0</v>
      </c>
      <c r="G24" s="14">
        <v>0</v>
      </c>
      <c r="H24" s="14">
        <v>0</v>
      </c>
      <c r="I24" s="14">
        <v>551149824.68</v>
      </c>
      <c r="J24" s="14">
        <v>0</v>
      </c>
      <c r="K24" s="14">
        <v>0</v>
      </c>
      <c r="L24" s="14">
        <v>0</v>
      </c>
      <c r="M24" s="13" t="s">
        <v>119</v>
      </c>
    </row>
    <row r="25" spans="1:13" ht="15" customHeight="1">
      <c r="A25" s="94" t="s">
        <v>120</v>
      </c>
      <c r="B25" s="94" t="s">
        <v>121</v>
      </c>
      <c r="C25" s="94" t="s">
        <v>122</v>
      </c>
      <c r="D25" s="93">
        <v>1194123.6</v>
      </c>
      <c r="E25" s="93">
        <v>1116116.9</v>
      </c>
      <c r="F25" s="14">
        <v>0</v>
      </c>
      <c r="G25" s="14">
        <v>0</v>
      </c>
      <c r="H25" s="14">
        <v>0</v>
      </c>
      <c r="I25" s="14">
        <v>551149824.68</v>
      </c>
      <c r="J25" s="14">
        <v>0</v>
      </c>
      <c r="K25" s="14">
        <v>0</v>
      </c>
      <c r="L25" s="14">
        <v>0</v>
      </c>
      <c r="M25" s="13" t="s">
        <v>123</v>
      </c>
    </row>
    <row r="26" spans="1:13" ht="26.25" customHeight="1">
      <c r="A26" s="95" t="s">
        <v>124</v>
      </c>
      <c r="B26" s="94" t="s">
        <v>125</v>
      </c>
      <c r="C26" s="94" t="s">
        <v>126</v>
      </c>
      <c r="D26" s="93">
        <v>1194123.6</v>
      </c>
      <c r="E26" s="93">
        <v>1116116.9</v>
      </c>
      <c r="F26" s="15">
        <v>0</v>
      </c>
      <c r="G26" s="15">
        <v>0</v>
      </c>
      <c r="H26" s="15">
        <v>0</v>
      </c>
      <c r="I26" s="15">
        <v>551149824.68</v>
      </c>
      <c r="J26" s="15">
        <v>0</v>
      </c>
      <c r="K26" s="15">
        <v>0</v>
      </c>
      <c r="L26" s="15">
        <v>0</v>
      </c>
      <c r="M26" s="13" t="s">
        <v>127</v>
      </c>
    </row>
    <row r="27" spans="1:13" ht="87" customHeight="1">
      <c r="A27" s="55"/>
      <c r="B27" s="56"/>
      <c r="C27" s="127"/>
      <c r="D27" s="127"/>
      <c r="E27" s="127"/>
      <c r="F27" s="47"/>
      <c r="G27" s="15"/>
      <c r="H27" s="15"/>
      <c r="I27" s="15"/>
      <c r="J27" s="15"/>
      <c r="K27" s="15"/>
      <c r="L27" s="15"/>
      <c r="M27" s="13"/>
    </row>
    <row r="28" spans="1:13" ht="27" customHeight="1">
      <c r="A28" s="112"/>
      <c r="B28" s="112"/>
      <c r="C28" s="128"/>
      <c r="D28" s="128"/>
      <c r="E28" s="128"/>
      <c r="F28" s="43"/>
      <c r="G28" s="17"/>
      <c r="H28" s="17"/>
      <c r="I28" s="17"/>
      <c r="J28" s="17"/>
      <c r="K28" s="17"/>
      <c r="L28" s="17"/>
      <c r="M28" s="16"/>
    </row>
    <row r="29" spans="1:5" ht="31.5" customHeight="1">
      <c r="A29" s="126"/>
      <c r="B29" s="126"/>
      <c r="C29" s="126"/>
      <c r="D29" s="126"/>
      <c r="E29" s="126"/>
    </row>
  </sheetData>
  <sheetProtection/>
  <mergeCells count="4">
    <mergeCell ref="D1:E1"/>
    <mergeCell ref="A3:E3"/>
    <mergeCell ref="A29:E29"/>
    <mergeCell ref="C27:E2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2018-04-19T06:59:28Z</cp:lastPrinted>
  <dcterms:created xsi:type="dcterms:W3CDTF">2012-03-06T07:59:48Z</dcterms:created>
  <dcterms:modified xsi:type="dcterms:W3CDTF">2018-06-09T12:44:19Z</dcterms:modified>
  <cp:category/>
  <cp:version/>
  <cp:contentType/>
  <cp:contentStatus/>
</cp:coreProperties>
</file>