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2'!$A$1:$E$120</definedName>
  </definedNames>
  <calcPr fullCalcOnLoad="1"/>
</workbook>
</file>

<file path=xl/sharedStrings.xml><?xml version="1.0" encoding="utf-8"?>
<sst xmlns="http://schemas.openxmlformats.org/spreadsheetml/2006/main" count="237" uniqueCount="235">
  <si>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</si>
  <si>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</si>
  <si>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</si>
  <si>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</si>
  <si>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</si>
  <si>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</si>
  <si>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</si>
  <si>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</si>
  <si>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</si>
  <si>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</si>
  <si>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</si>
  <si>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</si>
  <si>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</si>
  <si>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</si>
  <si>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Иные межбюджетные трансферты</t>
  </si>
  <si>
    <t xml:space="preserve">тыс.руб. </t>
  </si>
  <si>
    <t>Единый сельскохозяйственный налог</t>
  </si>
  <si>
    <t>Государственная пошлина за выдачу разрешения на установку рекламной конструкции</t>
  </si>
  <si>
    <t>112 00000 00 0000 000</t>
  </si>
  <si>
    <t>Плата за негативное воздействие на окружающую среду</t>
  </si>
  <si>
    <t>113 00000 00 0000 000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</si>
  <si>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</si>
  <si>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</si>
  <si>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</si>
  <si>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</si>
  <si>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</si>
  <si>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</si>
  <si>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207 00000 00 0000 180</t>
  </si>
  <si>
    <t>202 00000 00 0000 000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</si>
  <si>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</si>
  <si>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</si>
  <si>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</si>
  <si>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</si>
  <si>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ЗАДОЛЖЕННОСТЬ И ПЕРЕРАСЧЕТЫ ПО ОТМЕНЕННЫМ НАЛОГАМ, СБОРАМ И ИНЫМ ОБЯЗАТЕЛЬНЫМ ПЛАТЕЖАМ</t>
  </si>
  <si>
    <t>112 01000 01 0000 120</t>
  </si>
  <si>
    <t xml:space="preserve"> 116 08000 01 0000 140</t>
  </si>
  <si>
    <t>План  на 2012г.</t>
  </si>
  <si>
    <t>Факт  за 2012г.</t>
  </si>
  <si>
    <t>Государственная 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</si>
  <si>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</si>
  <si>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</si>
  <si>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</si>
  <si>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</si>
  <si>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</si>
  <si>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РФ об охране и использовании животного мира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</si>
  <si>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</si>
  <si>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</si>
  <si>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</si>
  <si>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</si>
  <si>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</si>
  <si>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</si>
  <si>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</si>
  <si>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</si>
  <si>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</si>
  <si>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</si>
  <si>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</si>
  <si>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</si>
  <si>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</si>
  <si>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</si>
  <si>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</si>
  <si>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</si>
  <si>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</si>
  <si>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</si>
  <si>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</si>
  <si>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</si>
  <si>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</si>
  <si>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Земельный налог (по обязательствам, возникшим до 1 января 2006 года), мобилизуемый на территориях городских округов</t>
  </si>
  <si>
    <t>Денежные взыскания (штрафы) за нарушение законодательства 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</si>
  <si>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</si>
  <si>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Прочие доходы от компенсации затрат бюджетов городских округов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</si>
  <si>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</si>
  <si>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</si>
  <si>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</si>
  <si>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</si>
  <si>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бюджета г.Ливны за 2012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</si>
  <si>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101 00000 00 0000 000</t>
  </si>
  <si>
    <t>НАЛОГИ НА ПРИБЫЛЬ ДОХОДЫ</t>
  </si>
  <si>
    <t>101 02000 01 0000 110</t>
  </si>
  <si>
    <t xml:space="preserve"> 101 02010 01 0000 110 </t>
  </si>
  <si>
    <t>101 02020 01 00000 110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</si>
  <si>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</si>
  <si>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</si>
  <si>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</si>
  <si>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</si>
  <si>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</si>
  <si>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</si>
  <si>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</si>
  <si>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</si>
  <si>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 xml:space="preserve"> 105 03020 01 0000 110</t>
  </si>
  <si>
    <t>106 00000 00 0000 000</t>
  </si>
  <si>
    <t>106 01000 00 0000 110</t>
  </si>
  <si>
    <t xml:space="preserve">106 01020 04 0000 110 </t>
  </si>
  <si>
    <t>106 06000 00 0000 110</t>
  </si>
  <si>
    <t>106 06010 00 0000 110</t>
  </si>
  <si>
    <t xml:space="preserve">Земельный налог, взимаемый по ставкам, установленным в соответствии с подпунктом 1 пункта 1 статьи 394 НК РФ </t>
  </si>
  <si>
    <t xml:space="preserve"> 106 06012 04 0000 110</t>
  </si>
  <si>
    <t>106 06020 04 0000 110</t>
  </si>
  <si>
    <t xml:space="preserve">Земельный налог, взимаемый по ставкам, установленным в соответствии с подпунктом 2 пункта 1 статьи 394 НК РФ </t>
  </si>
  <si>
    <t>106 06022 04 0000 110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</si>
  <si>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</si>
  <si>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</si>
  <si>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</si>
  <si>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</si>
  <si>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</si>
  <si>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108 07140 01 0000 110</t>
  </si>
  <si>
    <t>108 07142 01 0000 110</t>
  </si>
  <si>
    <t>108 07150 01 0000 110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</si>
  <si>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</si>
  <si>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109 00000 00 0000 000</t>
  </si>
  <si>
    <t>109 04000 00 0000 110</t>
  </si>
  <si>
    <t>Налоги на имущество</t>
  </si>
  <si>
    <t>109 04050 00 0000 110</t>
  </si>
  <si>
    <t>109 04052 04 0000 110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</si>
  <si>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</si>
  <si>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</si>
  <si>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</si>
  <si>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</si>
  <si>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</si>
  <si>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</si>
  <si>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</si>
  <si>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111 05020 04 0000 120</t>
  </si>
  <si>
    <t xml:space="preserve"> 111 05024 04 0000 120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</si>
  <si>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 бюджетных и автономных учреждений)</t>
  </si>
  <si>
    <t>111 05030 00 0000 120</t>
  </si>
  <si>
    <t xml:space="preserve"> 111 05034 04 0000 120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</si>
  <si>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 за исключением имущества  бюджетных и автономных учреждений)</t>
  </si>
  <si>
    <t>111 07000 00 0000 120</t>
  </si>
  <si>
    <t>Платежи от государственных и муниципальных унитарных предприятий</t>
  </si>
  <si>
    <t>111 07014 04 0000 120</t>
  </si>
  <si>
    <t>ПЛАТЕЖИ ПРИ ПОЛЬЗОВАНИИ ПЛАТЕЖНЫМИ РЕСУРСАМИ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</si>
  <si>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</si>
  <si>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</si>
  <si>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</si>
  <si>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</si>
  <si>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ДОХОДЫ ОТ ОКАЗАНИЯ ПЛАТНЫХ УСЛУГ (РАБОТ) И КОМПЕНСАЦИИ ЗАТРАТ ГОСУДАРСТВА</t>
  </si>
  <si>
    <t>113 02000 00 0000 130</t>
  </si>
  <si>
    <t>Доходы от компенсации затрат государства</t>
  </si>
  <si>
    <t>113 02990 00 0000 130</t>
  </si>
  <si>
    <t>Прочие доходы от компенсации затрат государства</t>
  </si>
  <si>
    <t xml:space="preserve"> 113 02994 04 0000 130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</si>
  <si>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</si>
  <si>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</si>
  <si>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</si>
  <si>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</si>
  <si>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</si>
  <si>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</si>
  <si>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</si>
  <si>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</si>
  <si>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</si>
  <si>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114 06020 00 0000 430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</si>
  <si>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</si>
  <si>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114 06024 04 0000 430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</si>
  <si>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</si>
  <si>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</si>
  <si>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</si>
  <si>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</si>
  <si>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</si>
  <si>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</si>
  <si>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 xml:space="preserve"> 116 03010 01 6000 140</t>
  </si>
  <si>
    <t>116 06000 01 0000 140</t>
  </si>
  <si>
    <t xml:space="preserve"> 116 03030 01 0000 140</t>
  </si>
  <si>
    <t>116 25000 00 0000 140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</si>
  <si>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</si>
  <si>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116 25030 01 0000 140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</si>
  <si>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</si>
  <si>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</si>
  <si>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</si>
  <si>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</si>
  <si>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</si>
  <si>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</si>
  <si>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</si>
  <si>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</si>
  <si>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</si>
  <si>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</si>
  <si>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</si>
  <si>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</si>
  <si>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</si>
  <si>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ВСЕГО ДОХОДЫ</t>
  </si>
  <si>
    <t>202 02000 00 0000 151</t>
  </si>
  <si>
    <t>202 03000 00 0000 151</t>
  </si>
  <si>
    <t>207 04000 04 0000 180</t>
  </si>
  <si>
    <t>202 01001 04 0000 151</t>
  </si>
  <si>
    <t>Дотации бюджетам городских округов на выравнивание бюджетной обеспеченности</t>
  </si>
  <si>
    <t>202 02008 04 0000 151</t>
  </si>
  <si>
    <t>Субсидии бюджетам городских округов на обеспечение жильем молодых семей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</si>
  <si>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</si>
  <si>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</si>
  <si>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202 02051 04 0000 151</t>
  </si>
  <si>
    <t>Субсидии бюджетам городских округов на реализацию федеральных целевых программ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</si>
  <si>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</si>
  <si>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</si>
  <si>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</si>
  <si>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</si>
  <si>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</si>
  <si>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</si>
  <si>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202 02145 04 0000 151</t>
  </si>
  <si>
    <t>202 02999 04 0000 151</t>
  </si>
  <si>
    <t>Прочие субсидии бюджетам городских округов</t>
  </si>
  <si>
    <t>202 03003 04 0000 151</t>
  </si>
  <si>
    <t>Субвенции бюджетам городских округов на государственную регистрацию актов гражданского состояния</t>
  </si>
  <si>
    <t>202 01000 00 0000 151</t>
  </si>
  <si>
    <t>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</si>
  <si>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</si>
  <si>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</si>
  <si>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202 03020 04 0000 151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</si>
  <si>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</si>
  <si>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</si>
  <si>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202 03024 04 0000 151</t>
  </si>
  <si>
    <t>Субвенции бюджетам городских округов на выполнение передаваемых полномочий субъектов Российской Федерации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</si>
  <si>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</si>
  <si>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</si>
  <si>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</si>
  <si>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</si>
  <si>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</si>
  <si>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</si>
  <si>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</si>
  <si>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</si>
  <si>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</si>
  <si>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ветеранах", и от 24 ноября 1995 года №181-ФЗ "О социальной защите инвалидов в Российской Федерации"</t>
  </si>
  <si>
    <t>202 03999 04 0000 151</t>
  </si>
  <si>
    <t>Прочие субвенции бюджетам городских округов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</si>
  <si>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</si>
  <si>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</si>
  <si>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202 04000 00 0000 151</t>
  </si>
  <si>
    <t>202 04999 04 0000 151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</si>
  <si>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</si>
  <si>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</si>
  <si>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</si>
  <si>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</si>
  <si>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</si>
  <si>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</si>
  <si>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</si>
  <si>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Субсидии бюджетам городских округов на модернизацию региональных систем общего образования</t>
  </si>
  <si>
    <t>Прочие денежные взыскания (штрафы) за правонарушения в области дорожного движения</t>
  </si>
  <si>
    <t>Приложение 2                                               к решению Ливенского городского Совета народных депутатов                                      от 30.04.2013 г. №22/136-ГС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</si>
</sst>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173" fontId="7" fillId="0" borderId="12" xfId="0" applyNumberFormat="1" applyFont="1" applyFill="1" applyBorder="1" applyAlignment="1">
      <alignment horizontal="center" vertical="center"/>
    </xf>
    <xf numFmtId="182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73" fontId="7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182" fontId="7" fillId="35" borderId="10" xfId="0" applyNumberFormat="1" applyFont="1" applyFill="1" applyBorder="1" applyAlignment="1">
      <alignment horizontal="center" vertical="center"/>
    </xf>
    <xf numFmtId="173" fontId="7" fillId="35" borderId="10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left"/>
    </xf>
    <xf numFmtId="173" fontId="7" fillId="33" borderId="14" xfId="0" applyNumberFormat="1" applyFont="1" applyFill="1" applyBorder="1" applyAlignment="1">
      <alignment horizontal="center"/>
    </xf>
    <xf numFmtId="173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wrapText="1"/>
    </xf>
    <xf numFmtId="182" fontId="7" fillId="33" borderId="17" xfId="0" applyNumberFormat="1" applyFont="1" applyFill="1" applyBorder="1" applyAlignment="1">
      <alignment horizontal="center" vertical="center"/>
    </xf>
    <xf numFmtId="173" fontId="7" fillId="33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182" fontId="7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182" fontId="7" fillId="33" borderId="12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9" fillId="33" borderId="12" xfId="0" applyNumberFormat="1" applyFont="1" applyFill="1" applyBorder="1" applyAlignment="1">
      <alignment vertical="center" wrapText="1"/>
    </xf>
    <xf numFmtId="173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3" fontId="10" fillId="0" borderId="0" xfId="0" applyNumberFormat="1" applyFont="1" applyAlignment="1">
      <alignment horizontal="left" wrapText="1"/>
    </xf>
    <xf numFmtId="173" fontId="4" fillId="0" borderId="18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G125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8.125" style="1" customWidth="1"/>
    <col min="2" max="2" width="69.875" style="2" customWidth="1"/>
    <col min="3" max="3" width="13.375" style="14" customWidth="1"/>
    <col min="4" max="4" width="12.75390625" style="17" customWidth="1"/>
    <col min="5" max="5" width="10.25390625" style="17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5.25" customHeight="1">
      <c r="C1" s="124" t="s">
        <v>234</v>
      </c>
      <c r="D1" s="124"/>
      <c r="E1" s="124"/>
    </row>
    <row r="2" spans="1:5" ht="46.5" customHeight="1">
      <c r="A2" s="122" t="s">
        <v>74</v>
      </c>
      <c r="B2" s="122"/>
      <c r="C2" s="122"/>
      <c r="D2" s="122"/>
      <c r="E2" s="122"/>
    </row>
    <row r="3" spans="1:4" ht="15" customHeight="1" hidden="1">
      <c r="A3" s="123"/>
      <c r="B3" s="123"/>
      <c r="C3" s="123"/>
      <c r="D3" s="123"/>
    </row>
    <row r="4" spans="1:5" ht="10.5" customHeight="1">
      <c r="A4" s="3"/>
      <c r="B4" s="4"/>
      <c r="C4" s="5"/>
      <c r="D4" s="125" t="s">
        <v>15</v>
      </c>
      <c r="E4" s="125"/>
    </row>
    <row r="5" spans="1:5" s="8" customFormat="1" ht="24" customHeight="1" thickBot="1">
      <c r="A5" s="6" t="s">
        <v>0</v>
      </c>
      <c r="B5" s="6" t="s">
        <v>176</v>
      </c>
      <c r="C5" s="15" t="s">
        <v>36</v>
      </c>
      <c r="D5" s="15" t="s">
        <v>37</v>
      </c>
      <c r="E5" s="7" t="s">
        <v>32</v>
      </c>
    </row>
    <row r="6" spans="1:5" s="18" customFormat="1" ht="27" customHeight="1" thickBot="1">
      <c r="A6" s="95"/>
      <c r="B6" s="96" t="s">
        <v>177</v>
      </c>
      <c r="C6" s="97">
        <f>C7+C91</f>
        <v>751674.4</v>
      </c>
      <c r="D6" s="97">
        <f>D7+D91</f>
        <v>711428.5</v>
      </c>
      <c r="E6" s="98">
        <f aca="true" t="shared" si="0" ref="E6:E17">D6/C6*100</f>
        <v>94.64583335550604</v>
      </c>
    </row>
    <row r="7" spans="1:5" s="9" customFormat="1" ht="17.25" customHeight="1">
      <c r="A7" s="99" t="s">
        <v>70</v>
      </c>
      <c r="B7" s="100" t="s">
        <v>71</v>
      </c>
      <c r="C7" s="101">
        <f>C8+C14+C21+C29+C36+C40+C50+C56+C60+C69+C72+C88</f>
        <v>311196</v>
      </c>
      <c r="D7" s="101">
        <f>D8+D14+D21+D29+D36+D40+D50+D56+D60+D69+D72+D88</f>
        <v>318862.80000000005</v>
      </c>
      <c r="E7" s="102">
        <f>D7/C7*100</f>
        <v>102.46365634519725</v>
      </c>
    </row>
    <row r="8" spans="1:5" s="9" customFormat="1" ht="17.25" customHeight="1">
      <c r="A8" s="103" t="s">
        <v>75</v>
      </c>
      <c r="B8" s="104" t="s">
        <v>76</v>
      </c>
      <c r="C8" s="105">
        <f>C9</f>
        <v>208040</v>
      </c>
      <c r="D8" s="105">
        <f>D9</f>
        <v>209898.99999999997</v>
      </c>
      <c r="E8" s="106">
        <f t="shared" si="0"/>
        <v>100.89357815804651</v>
      </c>
    </row>
    <row r="9" spans="1:5" s="9" customFormat="1" ht="17.25" customHeight="1">
      <c r="A9" s="58" t="s">
        <v>77</v>
      </c>
      <c r="B9" s="85" t="s">
        <v>1</v>
      </c>
      <c r="C9" s="63">
        <f>C10+C11+C12+C13</f>
        <v>208040</v>
      </c>
      <c r="D9" s="63">
        <f>D10+D11+D12+D13</f>
        <v>209898.99999999997</v>
      </c>
      <c r="E9" s="64">
        <f t="shared" si="0"/>
        <v>100.89357815804651</v>
      </c>
    </row>
    <row r="10" spans="1:5" s="9" customFormat="1" ht="63.75" customHeight="1">
      <c r="A10" s="86" t="s">
        <v>78</v>
      </c>
      <c r="B10" s="34" t="s">
        <v>65</v>
      </c>
      <c r="C10" s="41">
        <v>186969</v>
      </c>
      <c r="D10" s="41">
        <v>188734.9</v>
      </c>
      <c r="E10" s="61">
        <f t="shared" si="0"/>
        <v>100.94448812369964</v>
      </c>
    </row>
    <row r="11" spans="1:5" s="9" customFormat="1" ht="87.75" customHeight="1">
      <c r="A11" s="26" t="s">
        <v>79</v>
      </c>
      <c r="B11" s="39" t="s">
        <v>54</v>
      </c>
      <c r="C11" s="41">
        <v>1330</v>
      </c>
      <c r="D11" s="41">
        <v>1386.5</v>
      </c>
      <c r="E11" s="61">
        <f t="shared" si="0"/>
        <v>104.24812030075188</v>
      </c>
    </row>
    <row r="12" spans="1:5" s="9" customFormat="1" ht="49.5" customHeight="1">
      <c r="A12" s="26" t="s">
        <v>80</v>
      </c>
      <c r="B12" s="39" t="s">
        <v>55</v>
      </c>
      <c r="C12" s="41">
        <v>19611</v>
      </c>
      <c r="D12" s="41">
        <v>19643.8</v>
      </c>
      <c r="E12" s="61">
        <f t="shared" si="0"/>
        <v>100.16725307225536</v>
      </c>
    </row>
    <row r="13" spans="1:5" s="9" customFormat="1" ht="80.25" customHeight="1">
      <c r="A13" s="26" t="s">
        <v>81</v>
      </c>
      <c r="B13" s="40" t="s">
        <v>56</v>
      </c>
      <c r="C13" s="41">
        <v>130</v>
      </c>
      <c r="D13" s="41">
        <v>133.8</v>
      </c>
      <c r="E13" s="61">
        <f t="shared" si="0"/>
        <v>102.92307692307693</v>
      </c>
    </row>
    <row r="14" spans="1:5" s="9" customFormat="1" ht="17.25" customHeight="1">
      <c r="A14" s="103" t="s">
        <v>82</v>
      </c>
      <c r="B14" s="104" t="s">
        <v>2</v>
      </c>
      <c r="C14" s="107">
        <f>C15+C18</f>
        <v>42469</v>
      </c>
      <c r="D14" s="107">
        <f>D15+D18</f>
        <v>44036</v>
      </c>
      <c r="E14" s="108">
        <f t="shared" si="0"/>
        <v>103.68975017071276</v>
      </c>
    </row>
    <row r="15" spans="1:5" s="9" customFormat="1" ht="25.5" customHeight="1">
      <c r="A15" s="58" t="s">
        <v>83</v>
      </c>
      <c r="B15" s="66" t="s">
        <v>3</v>
      </c>
      <c r="C15" s="63">
        <f>C16+C17</f>
        <v>42469</v>
      </c>
      <c r="D15" s="63">
        <f>D16+D17</f>
        <v>44035</v>
      </c>
      <c r="E15" s="64">
        <f t="shared" si="0"/>
        <v>103.68739551202053</v>
      </c>
    </row>
    <row r="16" spans="1:5" s="9" customFormat="1" ht="21.75" customHeight="1">
      <c r="A16" s="26" t="s">
        <v>84</v>
      </c>
      <c r="B16" s="39" t="s">
        <v>3</v>
      </c>
      <c r="C16" s="41">
        <v>42315</v>
      </c>
      <c r="D16" s="41">
        <v>43843.5</v>
      </c>
      <c r="E16" s="61">
        <f t="shared" si="0"/>
        <v>103.61219425735555</v>
      </c>
    </row>
    <row r="17" spans="1:5" s="9" customFormat="1" ht="33" customHeight="1">
      <c r="A17" s="26" t="s">
        <v>85</v>
      </c>
      <c r="B17" s="39" t="s">
        <v>57</v>
      </c>
      <c r="C17" s="41">
        <v>154</v>
      </c>
      <c r="D17" s="41">
        <v>191.5</v>
      </c>
      <c r="E17" s="61">
        <f t="shared" si="0"/>
        <v>124.35064935064935</v>
      </c>
    </row>
    <row r="18" spans="1:5" s="9" customFormat="1" ht="17.25" customHeight="1">
      <c r="A18" s="58" t="s">
        <v>86</v>
      </c>
      <c r="B18" s="67" t="s">
        <v>16</v>
      </c>
      <c r="C18" s="63">
        <f>C19+C20</f>
        <v>0</v>
      </c>
      <c r="D18" s="63">
        <f>D19+D20</f>
        <v>1</v>
      </c>
      <c r="E18" s="64">
        <v>0</v>
      </c>
    </row>
    <row r="19" spans="1:5" s="9" customFormat="1" ht="17.25" customHeight="1">
      <c r="A19" s="42" t="s">
        <v>87</v>
      </c>
      <c r="B19" s="43" t="s">
        <v>16</v>
      </c>
      <c r="C19" s="41">
        <v>0</v>
      </c>
      <c r="D19" s="41">
        <v>1.2</v>
      </c>
      <c r="E19" s="61">
        <v>0</v>
      </c>
    </row>
    <row r="20" spans="1:5" s="9" customFormat="1" ht="30.75" customHeight="1">
      <c r="A20" s="50" t="s">
        <v>88</v>
      </c>
      <c r="B20" s="44" t="s">
        <v>58</v>
      </c>
      <c r="C20" s="41">
        <v>0</v>
      </c>
      <c r="D20" s="41">
        <v>-0.2</v>
      </c>
      <c r="E20" s="61">
        <v>0</v>
      </c>
    </row>
    <row r="21" spans="1:5" s="9" customFormat="1" ht="17.25" customHeight="1">
      <c r="A21" s="109" t="s">
        <v>89</v>
      </c>
      <c r="B21" s="110" t="s">
        <v>4</v>
      </c>
      <c r="C21" s="105">
        <f>C22+C24</f>
        <v>25936</v>
      </c>
      <c r="D21" s="105">
        <f>D22+D24</f>
        <v>26556.299999999996</v>
      </c>
      <c r="E21" s="106">
        <f aca="true" t="shared" si="1" ref="E21:E35">D21/C21*100</f>
        <v>102.39165638494754</v>
      </c>
    </row>
    <row r="22" spans="1:5" s="9" customFormat="1" ht="17.25" customHeight="1">
      <c r="A22" s="62" t="s">
        <v>90</v>
      </c>
      <c r="B22" s="65" t="s">
        <v>5</v>
      </c>
      <c r="C22" s="63">
        <f>C23</f>
        <v>1395</v>
      </c>
      <c r="D22" s="63">
        <f>D23</f>
        <v>1434.1</v>
      </c>
      <c r="E22" s="64">
        <f t="shared" si="1"/>
        <v>102.80286738351253</v>
      </c>
    </row>
    <row r="23" spans="1:5" s="9" customFormat="1" ht="55.5" customHeight="1">
      <c r="A23" s="26" t="s">
        <v>91</v>
      </c>
      <c r="B23" s="39" t="s">
        <v>59</v>
      </c>
      <c r="C23" s="41">
        <v>1395</v>
      </c>
      <c r="D23" s="41">
        <v>1434.1</v>
      </c>
      <c r="E23" s="61">
        <f t="shared" si="1"/>
        <v>102.80286738351253</v>
      </c>
    </row>
    <row r="24" spans="1:5" s="9" customFormat="1" ht="17.25" customHeight="1">
      <c r="A24" s="62" t="s">
        <v>92</v>
      </c>
      <c r="B24" s="65" t="s">
        <v>6</v>
      </c>
      <c r="C24" s="63">
        <f>C25+C27</f>
        <v>24541</v>
      </c>
      <c r="D24" s="63">
        <f>D25+D27</f>
        <v>25122.199999999997</v>
      </c>
      <c r="E24" s="64">
        <f t="shared" si="1"/>
        <v>102.36828165111444</v>
      </c>
    </row>
    <row r="25" spans="1:5" s="9" customFormat="1" ht="58.5" customHeight="1">
      <c r="A25" s="50" t="s">
        <v>93</v>
      </c>
      <c r="B25" s="45" t="s">
        <v>94</v>
      </c>
      <c r="C25" s="41">
        <f>C26</f>
        <v>3900</v>
      </c>
      <c r="D25" s="41">
        <f>D26</f>
        <v>3915.1</v>
      </c>
      <c r="E25" s="61">
        <f t="shared" si="1"/>
        <v>100.38717948717948</v>
      </c>
    </row>
    <row r="26" spans="1:5" s="9" customFormat="1" ht="51.75" customHeight="1">
      <c r="A26" s="26" t="s">
        <v>95</v>
      </c>
      <c r="B26" s="45" t="s">
        <v>60</v>
      </c>
      <c r="C26" s="41">
        <v>3900</v>
      </c>
      <c r="D26" s="41">
        <v>3915.1</v>
      </c>
      <c r="E26" s="61">
        <f t="shared" si="1"/>
        <v>100.38717948717948</v>
      </c>
    </row>
    <row r="27" spans="1:5" s="9" customFormat="1" ht="51.75" customHeight="1">
      <c r="A27" s="26" t="s">
        <v>96</v>
      </c>
      <c r="B27" s="45" t="s">
        <v>97</v>
      </c>
      <c r="C27" s="41">
        <f>C28</f>
        <v>20641</v>
      </c>
      <c r="D27" s="41">
        <f>D28</f>
        <v>21207.1</v>
      </c>
      <c r="E27" s="61">
        <f t="shared" si="1"/>
        <v>102.74259968024803</v>
      </c>
    </row>
    <row r="28" spans="1:5" s="9" customFormat="1" ht="51.75" customHeight="1">
      <c r="A28" s="26" t="s">
        <v>98</v>
      </c>
      <c r="B28" s="45" t="s">
        <v>61</v>
      </c>
      <c r="C28" s="41">
        <v>20641</v>
      </c>
      <c r="D28" s="41">
        <v>21207.1</v>
      </c>
      <c r="E28" s="61">
        <f t="shared" si="1"/>
        <v>102.74259968024803</v>
      </c>
    </row>
    <row r="29" spans="1:5" s="9" customFormat="1" ht="35.25" customHeight="1">
      <c r="A29" s="111" t="s">
        <v>7</v>
      </c>
      <c r="B29" s="112" t="s">
        <v>8</v>
      </c>
      <c r="C29" s="107">
        <f>C30+C32</f>
        <v>6200</v>
      </c>
      <c r="D29" s="107">
        <f>D30+D32</f>
        <v>7515.900000000001</v>
      </c>
      <c r="E29" s="106">
        <f t="shared" si="1"/>
        <v>121.22419354838712</v>
      </c>
    </row>
    <row r="30" spans="1:5" s="9" customFormat="1" ht="39.75" customHeight="1">
      <c r="A30" s="68" t="s">
        <v>99</v>
      </c>
      <c r="B30" s="70" t="s">
        <v>101</v>
      </c>
      <c r="C30" s="59">
        <f>C31</f>
        <v>6060</v>
      </c>
      <c r="D30" s="59">
        <f>D31</f>
        <v>7369.3</v>
      </c>
      <c r="E30" s="64">
        <f t="shared" si="1"/>
        <v>121.6056105610561</v>
      </c>
    </row>
    <row r="31" spans="1:5" s="9" customFormat="1" ht="34.5" customHeight="1">
      <c r="A31" s="22" t="s">
        <v>100</v>
      </c>
      <c r="B31" s="46" t="s">
        <v>62</v>
      </c>
      <c r="C31" s="35">
        <v>6060</v>
      </c>
      <c r="D31" s="35">
        <v>7369.3</v>
      </c>
      <c r="E31" s="61">
        <f t="shared" si="1"/>
        <v>121.6056105610561</v>
      </c>
    </row>
    <row r="32" spans="1:5" s="9" customFormat="1" ht="43.5" customHeight="1">
      <c r="A32" s="68" t="s">
        <v>102</v>
      </c>
      <c r="B32" s="69" t="s">
        <v>103</v>
      </c>
      <c r="C32" s="59">
        <f>C33+C35</f>
        <v>140</v>
      </c>
      <c r="D32" s="59">
        <f>D33+D35</f>
        <v>146.60000000000002</v>
      </c>
      <c r="E32" s="64">
        <f t="shared" si="1"/>
        <v>104.71428571428574</v>
      </c>
    </row>
    <row r="33" spans="1:5" s="9" customFormat="1" ht="75" customHeight="1">
      <c r="A33" s="26" t="s">
        <v>104</v>
      </c>
      <c r="B33" s="49" t="s">
        <v>107</v>
      </c>
      <c r="C33" s="41">
        <f>C34</f>
        <v>60</v>
      </c>
      <c r="D33" s="41">
        <f>D34</f>
        <v>65.7</v>
      </c>
      <c r="E33" s="61">
        <f t="shared" si="1"/>
        <v>109.5</v>
      </c>
    </row>
    <row r="34" spans="1:5" s="9" customFormat="1" ht="60.75" customHeight="1">
      <c r="A34" s="21" t="s">
        <v>105</v>
      </c>
      <c r="B34" s="49" t="s">
        <v>38</v>
      </c>
      <c r="C34" s="41">
        <v>60</v>
      </c>
      <c r="D34" s="41">
        <v>65.7</v>
      </c>
      <c r="E34" s="61">
        <f t="shared" si="1"/>
        <v>109.5</v>
      </c>
    </row>
    <row r="35" spans="1:5" s="9" customFormat="1" ht="36" customHeight="1">
      <c r="A35" s="26" t="s">
        <v>106</v>
      </c>
      <c r="B35" s="27" t="s">
        <v>17</v>
      </c>
      <c r="C35" s="41">
        <v>80</v>
      </c>
      <c r="D35" s="41">
        <v>80.9</v>
      </c>
      <c r="E35" s="61">
        <f t="shared" si="1"/>
        <v>101.125</v>
      </c>
    </row>
    <row r="36" spans="1:5" s="9" customFormat="1" ht="39.75" customHeight="1">
      <c r="A36" s="111" t="s">
        <v>108</v>
      </c>
      <c r="B36" s="113" t="s">
        <v>33</v>
      </c>
      <c r="C36" s="114">
        <f>C37+C38+C39</f>
        <v>0</v>
      </c>
      <c r="D36" s="114">
        <f>D37</f>
        <v>0.4</v>
      </c>
      <c r="E36" s="106">
        <v>0</v>
      </c>
    </row>
    <row r="37" spans="1:5" s="9" customFormat="1" ht="22.5" customHeight="1">
      <c r="A37" s="26" t="s">
        <v>109</v>
      </c>
      <c r="B37" s="27" t="s">
        <v>110</v>
      </c>
      <c r="C37" s="24">
        <v>0</v>
      </c>
      <c r="D37" s="24">
        <f>D38</f>
        <v>0.4</v>
      </c>
      <c r="E37" s="61">
        <v>0</v>
      </c>
    </row>
    <row r="38" spans="1:5" s="9" customFormat="1" ht="21.75" customHeight="1">
      <c r="A38" s="26" t="s">
        <v>111</v>
      </c>
      <c r="B38" s="45" t="s">
        <v>113</v>
      </c>
      <c r="C38" s="24">
        <v>0</v>
      </c>
      <c r="D38" s="24">
        <f>D39</f>
        <v>0.4</v>
      </c>
      <c r="E38" s="61">
        <v>0</v>
      </c>
    </row>
    <row r="39" spans="1:5" s="9" customFormat="1" ht="36" customHeight="1">
      <c r="A39" s="26" t="s">
        <v>112</v>
      </c>
      <c r="B39" s="45" t="s">
        <v>66</v>
      </c>
      <c r="C39" s="35">
        <v>0</v>
      </c>
      <c r="D39" s="35">
        <v>0.4</v>
      </c>
      <c r="E39" s="35">
        <v>0</v>
      </c>
    </row>
    <row r="40" spans="1:5" s="9" customFormat="1" ht="51.75" customHeight="1">
      <c r="A40" s="111" t="s">
        <v>9</v>
      </c>
      <c r="B40" s="113" t="s">
        <v>114</v>
      </c>
      <c r="C40" s="114">
        <f>C41+C48</f>
        <v>16840</v>
      </c>
      <c r="D40" s="114">
        <f>D41+D48</f>
        <v>17421.4</v>
      </c>
      <c r="E40" s="106">
        <f>D40/C40*100</f>
        <v>103.45249406175773</v>
      </c>
    </row>
    <row r="41" spans="1:5" s="9" customFormat="1" ht="78.75" customHeight="1">
      <c r="A41" s="68" t="s">
        <v>116</v>
      </c>
      <c r="B41" s="71" t="s">
        <v>118</v>
      </c>
      <c r="C41" s="52">
        <f>C42+C44+C46</f>
        <v>16450</v>
      </c>
      <c r="D41" s="52">
        <f>D42+D44+D46</f>
        <v>17026.5</v>
      </c>
      <c r="E41" s="64">
        <f>D41/C41*100</f>
        <v>103.50455927051672</v>
      </c>
    </row>
    <row r="42" spans="1:5" s="9" customFormat="1" ht="70.5" customHeight="1">
      <c r="A42" s="22" t="s">
        <v>117</v>
      </c>
      <c r="B42" s="30" t="s">
        <v>119</v>
      </c>
      <c r="C42" s="24">
        <f>C43</f>
        <v>10415</v>
      </c>
      <c r="D42" s="24">
        <f>D43</f>
        <v>10726.3</v>
      </c>
      <c r="E42" s="61">
        <f aca="true" t="shared" si="2" ref="E42:E49">D42/C42*100</f>
        <v>102.98895823331733</v>
      </c>
    </row>
    <row r="43" spans="1:5" s="9" customFormat="1" ht="62.25" customHeight="1">
      <c r="A43" s="29" t="s">
        <v>115</v>
      </c>
      <c r="B43" s="30" t="s">
        <v>47</v>
      </c>
      <c r="C43" s="31">
        <v>10415</v>
      </c>
      <c r="D43" s="32">
        <v>10726.3</v>
      </c>
      <c r="E43" s="61">
        <f t="shared" si="2"/>
        <v>102.98895823331733</v>
      </c>
    </row>
    <row r="44" spans="1:5" s="9" customFormat="1" ht="68.25" customHeight="1">
      <c r="A44" s="26" t="s">
        <v>120</v>
      </c>
      <c r="B44" s="30" t="s">
        <v>122</v>
      </c>
      <c r="C44" s="24">
        <f>C45</f>
        <v>160</v>
      </c>
      <c r="D44" s="24">
        <f>D45</f>
        <v>350.4</v>
      </c>
      <c r="E44" s="61">
        <f t="shared" si="2"/>
        <v>219</v>
      </c>
    </row>
    <row r="45" spans="1:5" s="9" customFormat="1" ht="68.25" customHeight="1">
      <c r="A45" s="26" t="s">
        <v>121</v>
      </c>
      <c r="B45" s="23" t="s">
        <v>48</v>
      </c>
      <c r="C45" s="24">
        <v>160</v>
      </c>
      <c r="D45" s="24">
        <v>350.4</v>
      </c>
      <c r="E45" s="61">
        <f t="shared" si="2"/>
        <v>219</v>
      </c>
    </row>
    <row r="46" spans="1:5" s="9" customFormat="1" ht="78" customHeight="1">
      <c r="A46" s="26" t="s">
        <v>123</v>
      </c>
      <c r="B46" s="30" t="s">
        <v>125</v>
      </c>
      <c r="C46" s="24">
        <f>C47</f>
        <v>5875</v>
      </c>
      <c r="D46" s="24">
        <f>D47</f>
        <v>5949.8</v>
      </c>
      <c r="E46" s="61">
        <f t="shared" si="2"/>
        <v>101.27319148936171</v>
      </c>
    </row>
    <row r="47" spans="1:6" ht="66" customHeight="1">
      <c r="A47" s="26" t="s">
        <v>124</v>
      </c>
      <c r="B47" s="23" t="s">
        <v>49</v>
      </c>
      <c r="C47" s="24">
        <v>5875</v>
      </c>
      <c r="D47" s="24">
        <v>5949.8</v>
      </c>
      <c r="E47" s="61">
        <f t="shared" si="2"/>
        <v>101.27319148936171</v>
      </c>
      <c r="F47" s="14"/>
    </row>
    <row r="48" spans="1:6" ht="27" customHeight="1">
      <c r="A48" s="68" t="s">
        <v>126</v>
      </c>
      <c r="B48" s="72" t="s">
        <v>127</v>
      </c>
      <c r="C48" s="52">
        <f>C49</f>
        <v>390</v>
      </c>
      <c r="D48" s="52">
        <f>D49</f>
        <v>394.9</v>
      </c>
      <c r="E48" s="64">
        <f t="shared" si="2"/>
        <v>101.25641025641026</v>
      </c>
      <c r="F48" s="14"/>
    </row>
    <row r="49" spans="1:6" s="20" customFormat="1" ht="59.25" customHeight="1">
      <c r="A49" s="26" t="s">
        <v>128</v>
      </c>
      <c r="B49" s="23" t="s">
        <v>50</v>
      </c>
      <c r="C49" s="24">
        <v>390</v>
      </c>
      <c r="D49" s="24">
        <v>394.9</v>
      </c>
      <c r="E49" s="61">
        <f t="shared" si="2"/>
        <v>101.25641025641026</v>
      </c>
      <c r="F49" s="19"/>
    </row>
    <row r="50" spans="1:6" s="20" customFormat="1" ht="41.25" customHeight="1">
      <c r="A50" s="80" t="s">
        <v>18</v>
      </c>
      <c r="B50" s="81" t="s">
        <v>129</v>
      </c>
      <c r="C50" s="78">
        <f>C51</f>
        <v>930</v>
      </c>
      <c r="D50" s="78">
        <f>D51</f>
        <v>998</v>
      </c>
      <c r="E50" s="79">
        <f aca="true" t="shared" si="3" ref="E50:E55">D50/C50*100</f>
        <v>107.31182795698923</v>
      </c>
      <c r="F50" s="19"/>
    </row>
    <row r="51" spans="1:6" s="20" customFormat="1" ht="37.5" customHeight="1">
      <c r="A51" s="68" t="s">
        <v>34</v>
      </c>
      <c r="B51" s="73" t="s">
        <v>19</v>
      </c>
      <c r="C51" s="59">
        <f>C52+C53+C54+C55</f>
        <v>930</v>
      </c>
      <c r="D51" s="59">
        <f>D52+D53+D54+D55</f>
        <v>998</v>
      </c>
      <c r="E51" s="60">
        <f t="shared" si="3"/>
        <v>107.31182795698923</v>
      </c>
      <c r="F51" s="19"/>
    </row>
    <row r="52" spans="1:6" s="20" customFormat="1" ht="36.75" customHeight="1">
      <c r="A52" s="26" t="s">
        <v>130</v>
      </c>
      <c r="B52" s="49" t="s">
        <v>40</v>
      </c>
      <c r="C52" s="41">
        <v>55</v>
      </c>
      <c r="D52" s="41">
        <v>55.4</v>
      </c>
      <c r="E52" s="61">
        <f t="shared" si="3"/>
        <v>100.72727272727273</v>
      </c>
      <c r="F52" s="19"/>
    </row>
    <row r="53" spans="1:6" s="20" customFormat="1" ht="33.75" customHeight="1">
      <c r="A53" s="26" t="s">
        <v>131</v>
      </c>
      <c r="B53" s="49" t="s">
        <v>41</v>
      </c>
      <c r="C53" s="41">
        <v>21</v>
      </c>
      <c r="D53" s="41">
        <v>21.1</v>
      </c>
      <c r="E53" s="61">
        <f t="shared" si="3"/>
        <v>100.47619047619048</v>
      </c>
      <c r="F53" s="19"/>
    </row>
    <row r="54" spans="1:6" s="20" customFormat="1" ht="35.25" customHeight="1">
      <c r="A54" s="26" t="s">
        <v>132</v>
      </c>
      <c r="B54" s="49" t="s">
        <v>42</v>
      </c>
      <c r="C54" s="41">
        <v>190</v>
      </c>
      <c r="D54" s="41">
        <v>197.6</v>
      </c>
      <c r="E54" s="61">
        <f t="shared" si="3"/>
        <v>104</v>
      </c>
      <c r="F54" s="19"/>
    </row>
    <row r="55" spans="1:6" s="20" customFormat="1" ht="35.25" customHeight="1">
      <c r="A55" s="26" t="s">
        <v>133</v>
      </c>
      <c r="B55" s="23" t="s">
        <v>43</v>
      </c>
      <c r="C55" s="24">
        <v>664</v>
      </c>
      <c r="D55" s="24">
        <v>723.9</v>
      </c>
      <c r="E55" s="25">
        <f t="shared" si="3"/>
        <v>109.02108433734938</v>
      </c>
      <c r="F55" s="19"/>
    </row>
    <row r="56" spans="1:6" s="20" customFormat="1" ht="33.75" customHeight="1">
      <c r="A56" s="115" t="s">
        <v>20</v>
      </c>
      <c r="B56" s="116" t="s">
        <v>134</v>
      </c>
      <c r="C56" s="107">
        <f>C57</f>
        <v>0</v>
      </c>
      <c r="D56" s="107">
        <f>D57</f>
        <v>88.2</v>
      </c>
      <c r="E56" s="108">
        <v>0</v>
      </c>
      <c r="F56" s="19"/>
    </row>
    <row r="57" spans="1:6" s="20" customFormat="1" ht="33.75" customHeight="1">
      <c r="A57" s="74" t="s">
        <v>135</v>
      </c>
      <c r="B57" s="73" t="s">
        <v>136</v>
      </c>
      <c r="C57" s="59">
        <f>C58+C59</f>
        <v>0</v>
      </c>
      <c r="D57" s="59">
        <f>D58</f>
        <v>88.2</v>
      </c>
      <c r="E57" s="60">
        <v>0</v>
      </c>
      <c r="F57" s="19"/>
    </row>
    <row r="58" spans="1:6" s="20" customFormat="1" ht="33.75" customHeight="1">
      <c r="A58" s="26" t="s">
        <v>137</v>
      </c>
      <c r="B58" s="49" t="s">
        <v>138</v>
      </c>
      <c r="C58" s="41">
        <v>0</v>
      </c>
      <c r="D58" s="41">
        <f>D59</f>
        <v>88.2</v>
      </c>
      <c r="E58" s="61">
        <v>0</v>
      </c>
      <c r="F58" s="19"/>
    </row>
    <row r="59" spans="1:6" s="20" customFormat="1" ht="33.75" customHeight="1">
      <c r="A59" s="50" t="s">
        <v>139</v>
      </c>
      <c r="B59" s="28" t="s">
        <v>69</v>
      </c>
      <c r="C59" s="37">
        <v>0</v>
      </c>
      <c r="D59" s="37">
        <v>88.2</v>
      </c>
      <c r="E59" s="61">
        <v>0</v>
      </c>
      <c r="F59" s="19"/>
    </row>
    <row r="60" spans="1:6" s="20" customFormat="1" ht="33.75" customHeight="1">
      <c r="A60" s="103" t="s">
        <v>10</v>
      </c>
      <c r="B60" s="117" t="s">
        <v>21</v>
      </c>
      <c r="C60" s="107">
        <f>C61+C64</f>
        <v>7200</v>
      </c>
      <c r="D60" s="107">
        <f>D61+D64</f>
        <v>8154.299999999999</v>
      </c>
      <c r="E60" s="108">
        <f aca="true" t="shared" si="4" ref="E60:E73">D60/C60*100</f>
        <v>113.25416666666666</v>
      </c>
      <c r="F60" s="19"/>
    </row>
    <row r="61" spans="1:6" s="20" customFormat="1" ht="63" customHeight="1">
      <c r="A61" s="58" t="s">
        <v>140</v>
      </c>
      <c r="B61" s="75" t="s">
        <v>141</v>
      </c>
      <c r="C61" s="59">
        <f>C62</f>
        <v>2380</v>
      </c>
      <c r="D61" s="59">
        <f>D62</f>
        <v>2721</v>
      </c>
      <c r="E61" s="60">
        <f t="shared" si="4"/>
        <v>114.32773109243696</v>
      </c>
      <c r="F61" s="19"/>
    </row>
    <row r="62" spans="1:6" s="20" customFormat="1" ht="87.75" customHeight="1">
      <c r="A62" s="50" t="s">
        <v>143</v>
      </c>
      <c r="B62" s="33" t="s">
        <v>144</v>
      </c>
      <c r="C62" s="37">
        <f>C63</f>
        <v>2380</v>
      </c>
      <c r="D62" s="37">
        <f>D63</f>
        <v>2721</v>
      </c>
      <c r="E62" s="61">
        <f t="shared" si="4"/>
        <v>114.32773109243696</v>
      </c>
      <c r="F62" s="19"/>
    </row>
    <row r="63" spans="1:6" s="20" customFormat="1" ht="88.5" customHeight="1">
      <c r="A63" s="26" t="s">
        <v>142</v>
      </c>
      <c r="B63" s="33" t="s">
        <v>73</v>
      </c>
      <c r="C63" s="24">
        <v>2380</v>
      </c>
      <c r="D63" s="24">
        <v>2721</v>
      </c>
      <c r="E63" s="25">
        <f t="shared" si="4"/>
        <v>114.32773109243696</v>
      </c>
      <c r="F63" s="19"/>
    </row>
    <row r="64" spans="1:6" s="20" customFormat="1" ht="72.75" customHeight="1">
      <c r="A64" s="68" t="s">
        <v>145</v>
      </c>
      <c r="B64" s="76" t="s">
        <v>147</v>
      </c>
      <c r="C64" s="52">
        <f>C65+C67</f>
        <v>4820</v>
      </c>
      <c r="D64" s="52">
        <f>D65+D67</f>
        <v>5433.299999999999</v>
      </c>
      <c r="E64" s="77">
        <f t="shared" si="4"/>
        <v>112.72406639004149</v>
      </c>
      <c r="F64" s="19"/>
    </row>
    <row r="65" spans="1:6" s="20" customFormat="1" ht="57" customHeight="1">
      <c r="A65" s="26" t="s">
        <v>146</v>
      </c>
      <c r="B65" s="33" t="s">
        <v>148</v>
      </c>
      <c r="C65" s="24">
        <f>C66</f>
        <v>4760</v>
      </c>
      <c r="D65" s="24">
        <f>D66</f>
        <v>5365.4</v>
      </c>
      <c r="E65" s="25">
        <f t="shared" si="4"/>
        <v>112.71848739495798</v>
      </c>
      <c r="F65" s="19"/>
    </row>
    <row r="66" spans="1:6" s="20" customFormat="1" ht="51.75" customHeight="1">
      <c r="A66" s="26" t="s">
        <v>29</v>
      </c>
      <c r="B66" s="23" t="s">
        <v>51</v>
      </c>
      <c r="C66" s="24">
        <v>4760</v>
      </c>
      <c r="D66" s="24">
        <v>5365.4</v>
      </c>
      <c r="E66" s="25">
        <f t="shared" si="4"/>
        <v>112.71848739495798</v>
      </c>
      <c r="F66" s="19"/>
    </row>
    <row r="67" spans="1:6" s="20" customFormat="1" ht="54" customHeight="1">
      <c r="A67" s="26" t="s">
        <v>149</v>
      </c>
      <c r="B67" s="33" t="s">
        <v>150</v>
      </c>
      <c r="C67" s="24">
        <f>C68</f>
        <v>60</v>
      </c>
      <c r="D67" s="24">
        <f>D68</f>
        <v>67.9</v>
      </c>
      <c r="E67" s="25">
        <f t="shared" si="4"/>
        <v>113.16666666666669</v>
      </c>
      <c r="F67" s="19"/>
    </row>
    <row r="68" spans="1:6" s="20" customFormat="1" ht="46.5" customHeight="1">
      <c r="A68" s="26" t="s">
        <v>151</v>
      </c>
      <c r="B68" s="23" t="s">
        <v>52</v>
      </c>
      <c r="C68" s="24">
        <v>60</v>
      </c>
      <c r="D68" s="24">
        <v>67.9</v>
      </c>
      <c r="E68" s="25">
        <f t="shared" si="4"/>
        <v>113.16666666666669</v>
      </c>
      <c r="F68" s="19"/>
    </row>
    <row r="69" spans="1:6" s="20" customFormat="1" ht="46.5" customHeight="1">
      <c r="A69" s="111" t="s">
        <v>22</v>
      </c>
      <c r="B69" s="118" t="s">
        <v>23</v>
      </c>
      <c r="C69" s="114">
        <f>C70</f>
        <v>260</v>
      </c>
      <c r="D69" s="114">
        <f>D70</f>
        <v>434.7</v>
      </c>
      <c r="E69" s="119">
        <f t="shared" si="4"/>
        <v>167.19230769230768</v>
      </c>
      <c r="F69" s="19"/>
    </row>
    <row r="70" spans="1:6" s="20" customFormat="1" ht="46.5" customHeight="1">
      <c r="A70" s="68" t="s">
        <v>152</v>
      </c>
      <c r="B70" s="72" t="s">
        <v>153</v>
      </c>
      <c r="C70" s="52">
        <f>C71</f>
        <v>260</v>
      </c>
      <c r="D70" s="52">
        <f>D71</f>
        <v>434.7</v>
      </c>
      <c r="E70" s="77">
        <f t="shared" si="4"/>
        <v>167.19230769230768</v>
      </c>
      <c r="F70" s="19"/>
    </row>
    <row r="71" spans="1:6" s="20" customFormat="1" ht="46.5" customHeight="1">
      <c r="A71" s="26" t="s">
        <v>154</v>
      </c>
      <c r="B71" s="23" t="s">
        <v>53</v>
      </c>
      <c r="C71" s="24">
        <v>260</v>
      </c>
      <c r="D71" s="24">
        <v>434.7</v>
      </c>
      <c r="E71" s="25">
        <f t="shared" si="4"/>
        <v>167.19230769230768</v>
      </c>
      <c r="F71" s="19"/>
    </row>
    <row r="72" spans="1:6" s="20" customFormat="1" ht="31.5" customHeight="1">
      <c r="A72" s="111" t="s">
        <v>11</v>
      </c>
      <c r="B72" s="118" t="s">
        <v>155</v>
      </c>
      <c r="C72" s="114">
        <f>C73+C76+C77+C78+C82+C83+C85+C86</f>
        <v>3321</v>
      </c>
      <c r="D72" s="114">
        <f>D73+D76+D77+D78+D82+D83+D85+D86</f>
        <v>3749</v>
      </c>
      <c r="E72" s="119">
        <f t="shared" si="4"/>
        <v>112.88768443239987</v>
      </c>
      <c r="F72" s="19"/>
    </row>
    <row r="73" spans="1:6" s="20" customFormat="1" ht="36" customHeight="1">
      <c r="A73" s="68" t="s">
        <v>156</v>
      </c>
      <c r="B73" s="72" t="s">
        <v>157</v>
      </c>
      <c r="C73" s="52">
        <f>C74+C75</f>
        <v>106</v>
      </c>
      <c r="D73" s="52">
        <f>D74+D75</f>
        <v>130.6</v>
      </c>
      <c r="E73" s="77">
        <f t="shared" si="4"/>
        <v>123.2075471698113</v>
      </c>
      <c r="F73" s="19"/>
    </row>
    <row r="74" spans="1:6" s="20" customFormat="1" ht="78" customHeight="1">
      <c r="A74" s="47" t="s">
        <v>158</v>
      </c>
      <c r="B74" s="28" t="s">
        <v>67</v>
      </c>
      <c r="C74" s="35">
        <v>90</v>
      </c>
      <c r="D74" s="35">
        <v>112.1</v>
      </c>
      <c r="E74" s="36">
        <f aca="true" t="shared" si="5" ref="E74:E81">D74/C74*100</f>
        <v>124.55555555555556</v>
      </c>
      <c r="F74" s="19"/>
    </row>
    <row r="75" spans="1:6" s="20" customFormat="1" ht="51" customHeight="1">
      <c r="A75" s="47" t="s">
        <v>160</v>
      </c>
      <c r="B75" s="28" t="s">
        <v>68</v>
      </c>
      <c r="C75" s="37">
        <v>16</v>
      </c>
      <c r="D75" s="37">
        <v>18.5</v>
      </c>
      <c r="E75" s="38">
        <f t="shared" si="5"/>
        <v>115.625</v>
      </c>
      <c r="F75" s="19"/>
    </row>
    <row r="76" spans="1:6" s="20" customFormat="1" ht="64.5" customHeight="1">
      <c r="A76" s="68" t="s">
        <v>159</v>
      </c>
      <c r="B76" s="75" t="s">
        <v>63</v>
      </c>
      <c r="C76" s="63">
        <v>52</v>
      </c>
      <c r="D76" s="63">
        <v>72.5</v>
      </c>
      <c r="E76" s="84">
        <f t="shared" si="5"/>
        <v>139.4230769230769</v>
      </c>
      <c r="F76" s="19"/>
    </row>
    <row r="77" spans="1:6" s="20" customFormat="1" ht="63" customHeight="1">
      <c r="A77" s="82" t="s">
        <v>35</v>
      </c>
      <c r="B77" s="75" t="s">
        <v>45</v>
      </c>
      <c r="C77" s="59">
        <v>37</v>
      </c>
      <c r="D77" s="59">
        <v>42.4</v>
      </c>
      <c r="E77" s="60">
        <f t="shared" si="5"/>
        <v>114.5945945945946</v>
      </c>
      <c r="F77" s="19"/>
    </row>
    <row r="78" spans="1:6" s="20" customFormat="1" ht="82.5" customHeight="1">
      <c r="A78" s="68" t="s">
        <v>161</v>
      </c>
      <c r="B78" s="71" t="s">
        <v>162</v>
      </c>
      <c r="C78" s="52">
        <f>C79+C80+C81</f>
        <v>126</v>
      </c>
      <c r="D78" s="52">
        <f>D79+D80+D81</f>
        <v>149.9</v>
      </c>
      <c r="E78" s="77">
        <f t="shared" si="5"/>
        <v>118.96825396825396</v>
      </c>
      <c r="F78" s="19"/>
    </row>
    <row r="79" spans="1:6" s="20" customFormat="1" ht="38.25" customHeight="1">
      <c r="A79" s="21" t="s">
        <v>163</v>
      </c>
      <c r="B79" s="49" t="s">
        <v>44</v>
      </c>
      <c r="C79" s="41">
        <v>0</v>
      </c>
      <c r="D79" s="41">
        <v>0.3</v>
      </c>
      <c r="E79" s="25">
        <v>0</v>
      </c>
      <c r="F79" s="19"/>
    </row>
    <row r="80" spans="1:6" s="20" customFormat="1" ht="33.75" customHeight="1">
      <c r="A80" s="26" t="s">
        <v>30</v>
      </c>
      <c r="B80" s="49" t="s">
        <v>24</v>
      </c>
      <c r="C80" s="41">
        <v>115</v>
      </c>
      <c r="D80" s="41">
        <v>136</v>
      </c>
      <c r="E80" s="25">
        <f t="shared" si="5"/>
        <v>118.26086956521739</v>
      </c>
      <c r="F80" s="19"/>
    </row>
    <row r="81" spans="1:6" s="20" customFormat="1" ht="33.75" customHeight="1">
      <c r="A81" s="26" t="s">
        <v>164</v>
      </c>
      <c r="B81" s="23" t="s">
        <v>72</v>
      </c>
      <c r="C81" s="24">
        <v>11</v>
      </c>
      <c r="D81" s="24">
        <v>13.6</v>
      </c>
      <c r="E81" s="25">
        <f t="shared" si="5"/>
        <v>123.63636363636363</v>
      </c>
      <c r="F81" s="19"/>
    </row>
    <row r="82" spans="1:6" s="20" customFormat="1" ht="51.75" customHeight="1">
      <c r="A82" s="68" t="s">
        <v>31</v>
      </c>
      <c r="B82" s="75" t="s">
        <v>46</v>
      </c>
      <c r="C82" s="52">
        <v>1132</v>
      </c>
      <c r="D82" s="52">
        <v>1204</v>
      </c>
      <c r="E82" s="77">
        <f aca="true" t="shared" si="6" ref="E82:E87">D82/C82*100</f>
        <v>106.36042402826855</v>
      </c>
      <c r="F82" s="19"/>
    </row>
    <row r="83" spans="1:6" s="20" customFormat="1" ht="36" customHeight="1">
      <c r="A83" s="68" t="s">
        <v>166</v>
      </c>
      <c r="B83" s="83" t="s">
        <v>167</v>
      </c>
      <c r="C83" s="52">
        <f>C84</f>
        <v>1</v>
      </c>
      <c r="D83" s="52">
        <f>D84</f>
        <v>1.5</v>
      </c>
      <c r="E83" s="77">
        <f t="shared" si="6"/>
        <v>150</v>
      </c>
      <c r="F83" s="19"/>
    </row>
    <row r="84" spans="1:6" s="20" customFormat="1" ht="36.75" customHeight="1">
      <c r="A84" s="26" t="s">
        <v>165</v>
      </c>
      <c r="B84" s="48" t="s">
        <v>233</v>
      </c>
      <c r="C84" s="37">
        <v>1</v>
      </c>
      <c r="D84" s="37">
        <v>1.5</v>
      </c>
      <c r="E84" s="38">
        <f t="shared" si="6"/>
        <v>150</v>
      </c>
      <c r="F84" s="19"/>
    </row>
    <row r="85" spans="1:6" s="20" customFormat="1" ht="50.25" customHeight="1">
      <c r="A85" s="68" t="s">
        <v>168</v>
      </c>
      <c r="B85" s="83" t="s">
        <v>64</v>
      </c>
      <c r="C85" s="63">
        <v>38</v>
      </c>
      <c r="D85" s="63">
        <v>41.3</v>
      </c>
      <c r="E85" s="84">
        <f t="shared" si="6"/>
        <v>108.68421052631578</v>
      </c>
      <c r="F85" s="19"/>
    </row>
    <row r="86" spans="1:6" s="20" customFormat="1" ht="36" customHeight="1">
      <c r="A86" s="68" t="s">
        <v>169</v>
      </c>
      <c r="B86" s="73" t="s">
        <v>170</v>
      </c>
      <c r="C86" s="59">
        <f>C87</f>
        <v>1829</v>
      </c>
      <c r="D86" s="59">
        <f>D87</f>
        <v>2106.8</v>
      </c>
      <c r="E86" s="84">
        <f t="shared" si="6"/>
        <v>115.18862766539092</v>
      </c>
      <c r="F86" s="19"/>
    </row>
    <row r="87" spans="1:6" s="20" customFormat="1" ht="41.25" customHeight="1">
      <c r="A87" s="26" t="s">
        <v>171</v>
      </c>
      <c r="B87" s="49" t="s">
        <v>39</v>
      </c>
      <c r="C87" s="41">
        <v>1829</v>
      </c>
      <c r="D87" s="41">
        <v>2106.8</v>
      </c>
      <c r="E87" s="38">
        <f t="shared" si="6"/>
        <v>115.18862766539092</v>
      </c>
      <c r="F87" s="19"/>
    </row>
    <row r="88" spans="1:6" s="20" customFormat="1" ht="24" customHeight="1">
      <c r="A88" s="111" t="s">
        <v>172</v>
      </c>
      <c r="B88" s="116" t="s">
        <v>25</v>
      </c>
      <c r="C88" s="107">
        <f>C89+C90</f>
        <v>0</v>
      </c>
      <c r="D88" s="107">
        <f>D89</f>
        <v>9.6</v>
      </c>
      <c r="E88" s="108">
        <v>0</v>
      </c>
      <c r="F88" s="19"/>
    </row>
    <row r="89" spans="1:6" s="20" customFormat="1" ht="24" customHeight="1">
      <c r="A89" s="26" t="s">
        <v>173</v>
      </c>
      <c r="B89" s="49" t="s">
        <v>174</v>
      </c>
      <c r="C89" s="41">
        <v>0</v>
      </c>
      <c r="D89" s="41">
        <f>D90</f>
        <v>9.6</v>
      </c>
      <c r="E89" s="61">
        <v>0</v>
      </c>
      <c r="F89" s="19"/>
    </row>
    <row r="90" spans="1:6" s="20" customFormat="1" ht="36.75" customHeight="1">
      <c r="A90" s="26" t="s">
        <v>175</v>
      </c>
      <c r="B90" s="49" t="s">
        <v>26</v>
      </c>
      <c r="C90" s="41">
        <v>0</v>
      </c>
      <c r="D90" s="41">
        <v>9.6</v>
      </c>
      <c r="E90" s="61">
        <v>0</v>
      </c>
      <c r="F90" s="19"/>
    </row>
    <row r="91" spans="1:5" ht="18.75" customHeight="1">
      <c r="A91" s="91" t="s">
        <v>12</v>
      </c>
      <c r="B91" s="92" t="s">
        <v>13</v>
      </c>
      <c r="C91" s="93">
        <f>C92+C119</f>
        <v>440478.4</v>
      </c>
      <c r="D91" s="93">
        <f>D92+D119</f>
        <v>392565.7</v>
      </c>
      <c r="E91" s="94">
        <f aca="true" t="shared" si="7" ref="E91:E120">D91/C91*100</f>
        <v>89.12257672566918</v>
      </c>
    </row>
    <row r="92" spans="1:5" ht="35.25" customHeight="1">
      <c r="A92" s="120" t="s">
        <v>28</v>
      </c>
      <c r="B92" s="121" t="s">
        <v>230</v>
      </c>
      <c r="C92" s="114">
        <f>C93+C95+C104+C116</f>
        <v>438867.5</v>
      </c>
      <c r="D92" s="114">
        <f>D93+D95+D104+D116</f>
        <v>390902</v>
      </c>
      <c r="E92" s="119">
        <f t="shared" si="7"/>
        <v>89.07061926435655</v>
      </c>
    </row>
    <row r="93" spans="1:5" ht="30" customHeight="1">
      <c r="A93" s="51" t="s">
        <v>200</v>
      </c>
      <c r="B93" s="87" t="s">
        <v>227</v>
      </c>
      <c r="C93" s="52">
        <f>C94</f>
        <v>18639</v>
      </c>
      <c r="D93" s="52">
        <f>D94</f>
        <v>18639</v>
      </c>
      <c r="E93" s="53">
        <f t="shared" si="7"/>
        <v>100</v>
      </c>
    </row>
    <row r="94" spans="1:7" s="9" customFormat="1" ht="30" customHeight="1">
      <c r="A94" s="54" t="s">
        <v>181</v>
      </c>
      <c r="B94" s="39" t="s">
        <v>182</v>
      </c>
      <c r="C94" s="55">
        <v>18639</v>
      </c>
      <c r="D94" s="56">
        <v>18639</v>
      </c>
      <c r="E94" s="57">
        <f t="shared" si="7"/>
        <v>100</v>
      </c>
      <c r="G94" s="10"/>
    </row>
    <row r="95" spans="1:7" s="9" customFormat="1" ht="35.25" customHeight="1">
      <c r="A95" s="88" t="s">
        <v>178</v>
      </c>
      <c r="B95" s="69" t="s">
        <v>228</v>
      </c>
      <c r="C95" s="89">
        <f>SUM(C96:C103)</f>
        <v>253961.7</v>
      </c>
      <c r="D95" s="89">
        <f>SUM(D96:D103)</f>
        <v>206544.2</v>
      </c>
      <c r="E95" s="90">
        <f t="shared" si="7"/>
        <v>81.3288775433461</v>
      </c>
      <c r="G95" s="10"/>
    </row>
    <row r="96" spans="1:7" s="9" customFormat="1" ht="30" customHeight="1">
      <c r="A96" s="54" t="s">
        <v>183</v>
      </c>
      <c r="B96" s="39" t="s">
        <v>184</v>
      </c>
      <c r="C96" s="55">
        <v>1756.9</v>
      </c>
      <c r="D96" s="56">
        <v>1756.9</v>
      </c>
      <c r="E96" s="57">
        <f t="shared" si="7"/>
        <v>100</v>
      </c>
      <c r="G96" s="10"/>
    </row>
    <row r="97" spans="1:7" s="9" customFormat="1" ht="66" customHeight="1">
      <c r="A97" s="54" t="s">
        <v>185</v>
      </c>
      <c r="B97" s="39" t="s">
        <v>186</v>
      </c>
      <c r="C97" s="55">
        <v>21405.6</v>
      </c>
      <c r="D97" s="56">
        <v>21361.9</v>
      </c>
      <c r="E97" s="57">
        <f t="shared" si="7"/>
        <v>99.79584781552492</v>
      </c>
      <c r="G97" s="10"/>
    </row>
    <row r="98" spans="1:7" s="9" customFormat="1" ht="33.75" customHeight="1">
      <c r="A98" s="54" t="s">
        <v>187</v>
      </c>
      <c r="B98" s="39" t="s">
        <v>188</v>
      </c>
      <c r="C98" s="55">
        <v>467</v>
      </c>
      <c r="D98" s="56">
        <v>467</v>
      </c>
      <c r="E98" s="57">
        <f t="shared" si="7"/>
        <v>100</v>
      </c>
      <c r="G98" s="10"/>
    </row>
    <row r="99" spans="1:7" s="9" customFormat="1" ht="45" customHeight="1">
      <c r="A99" s="54" t="s">
        <v>189</v>
      </c>
      <c r="B99" s="39" t="s">
        <v>190</v>
      </c>
      <c r="C99" s="55">
        <v>159771</v>
      </c>
      <c r="D99" s="56">
        <v>112397.2</v>
      </c>
      <c r="E99" s="57">
        <f t="shared" si="7"/>
        <v>70.34893691596096</v>
      </c>
      <c r="G99" s="10"/>
    </row>
    <row r="100" spans="1:7" s="9" customFormat="1" ht="66" customHeight="1">
      <c r="A100" s="54" t="s">
        <v>191</v>
      </c>
      <c r="B100" s="39" t="s">
        <v>192</v>
      </c>
      <c r="C100" s="55">
        <v>9612.7</v>
      </c>
      <c r="D100" s="56">
        <v>9612.7</v>
      </c>
      <c r="E100" s="57">
        <f t="shared" si="7"/>
        <v>100</v>
      </c>
      <c r="G100" s="10"/>
    </row>
    <row r="101" spans="1:7" s="9" customFormat="1" ht="48" customHeight="1">
      <c r="A101" s="54" t="s">
        <v>193</v>
      </c>
      <c r="B101" s="39" t="s">
        <v>194</v>
      </c>
      <c r="C101" s="55">
        <v>1810.8</v>
      </c>
      <c r="D101" s="56">
        <v>1810.8</v>
      </c>
      <c r="E101" s="57">
        <f t="shared" si="7"/>
        <v>100</v>
      </c>
      <c r="G101" s="10"/>
    </row>
    <row r="102" spans="1:7" s="9" customFormat="1" ht="38.25" customHeight="1">
      <c r="A102" s="54" t="s">
        <v>195</v>
      </c>
      <c r="B102" s="39" t="s">
        <v>232</v>
      </c>
      <c r="C102" s="55">
        <v>31008.2</v>
      </c>
      <c r="D102" s="56">
        <v>31008.2</v>
      </c>
      <c r="E102" s="57">
        <f t="shared" si="7"/>
        <v>100</v>
      </c>
      <c r="G102" s="10"/>
    </row>
    <row r="103" spans="1:7" s="9" customFormat="1" ht="26.25" customHeight="1">
      <c r="A103" s="54" t="s">
        <v>196</v>
      </c>
      <c r="B103" s="39" t="s">
        <v>197</v>
      </c>
      <c r="C103" s="55">
        <v>28129.5</v>
      </c>
      <c r="D103" s="56">
        <v>28129.5</v>
      </c>
      <c r="E103" s="57">
        <f t="shared" si="7"/>
        <v>100</v>
      </c>
      <c r="G103" s="10"/>
    </row>
    <row r="104" spans="1:7" s="9" customFormat="1" ht="33" customHeight="1">
      <c r="A104" s="88" t="s">
        <v>179</v>
      </c>
      <c r="B104" s="69" t="s">
        <v>229</v>
      </c>
      <c r="C104" s="89">
        <f>SUM(C105:C115)</f>
        <v>163444.69999999998</v>
      </c>
      <c r="D104" s="89">
        <f>SUM(D105:D115)</f>
        <v>162902.4</v>
      </c>
      <c r="E104" s="90">
        <f t="shared" si="7"/>
        <v>99.66820582129614</v>
      </c>
      <c r="G104" s="10"/>
    </row>
    <row r="105" spans="1:7" s="9" customFormat="1" ht="34.5" customHeight="1">
      <c r="A105" s="54" t="s">
        <v>198</v>
      </c>
      <c r="B105" s="39" t="s">
        <v>199</v>
      </c>
      <c r="C105" s="55">
        <v>423.2</v>
      </c>
      <c r="D105" s="56">
        <v>423.2</v>
      </c>
      <c r="E105" s="57">
        <f t="shared" si="7"/>
        <v>100</v>
      </c>
      <c r="G105" s="10"/>
    </row>
    <row r="106" spans="1:7" s="9" customFormat="1" ht="49.5" customHeight="1">
      <c r="A106" s="54" t="s">
        <v>201</v>
      </c>
      <c r="B106" s="39" t="s">
        <v>202</v>
      </c>
      <c r="C106" s="55">
        <v>95.9</v>
      </c>
      <c r="D106" s="56">
        <v>95.9</v>
      </c>
      <c r="E106" s="57">
        <f t="shared" si="7"/>
        <v>100</v>
      </c>
      <c r="G106" s="10"/>
    </row>
    <row r="107" spans="1:7" s="9" customFormat="1" ht="49.5" customHeight="1">
      <c r="A107" s="54" t="s">
        <v>204</v>
      </c>
      <c r="B107" s="39" t="s">
        <v>203</v>
      </c>
      <c r="C107" s="55">
        <v>220.5</v>
      </c>
      <c r="D107" s="56">
        <v>195.7</v>
      </c>
      <c r="E107" s="57">
        <f t="shared" si="7"/>
        <v>88.75283446712018</v>
      </c>
      <c r="G107" s="10"/>
    </row>
    <row r="108" spans="1:7" s="9" customFormat="1" ht="38.25" customHeight="1">
      <c r="A108" s="54" t="s">
        <v>205</v>
      </c>
      <c r="B108" s="39" t="s">
        <v>206</v>
      </c>
      <c r="C108" s="55">
        <v>3172.8</v>
      </c>
      <c r="D108" s="56">
        <v>3172.8</v>
      </c>
      <c r="E108" s="57">
        <f t="shared" si="7"/>
        <v>100</v>
      </c>
      <c r="G108" s="10"/>
    </row>
    <row r="109" spans="1:7" s="9" customFormat="1" ht="38.25" customHeight="1">
      <c r="A109" s="54" t="s">
        <v>207</v>
      </c>
      <c r="B109" s="39" t="s">
        <v>208</v>
      </c>
      <c r="C109" s="55">
        <v>2055.1</v>
      </c>
      <c r="D109" s="56">
        <v>2007</v>
      </c>
      <c r="E109" s="57">
        <f t="shared" si="7"/>
        <v>97.65948129044816</v>
      </c>
      <c r="G109" s="10"/>
    </row>
    <row r="110" spans="1:7" s="9" customFormat="1" ht="67.5" customHeight="1">
      <c r="A110" s="54" t="s">
        <v>209</v>
      </c>
      <c r="B110" s="39" t="s">
        <v>210</v>
      </c>
      <c r="C110" s="55">
        <v>2864</v>
      </c>
      <c r="D110" s="56">
        <v>2864</v>
      </c>
      <c r="E110" s="57">
        <f t="shared" si="7"/>
        <v>100</v>
      </c>
      <c r="G110" s="10"/>
    </row>
    <row r="111" spans="1:7" s="9" customFormat="1" ht="54.75" customHeight="1">
      <c r="A111" s="54" t="s">
        <v>211</v>
      </c>
      <c r="B111" s="39" t="s">
        <v>212</v>
      </c>
      <c r="C111" s="55">
        <v>6064.5</v>
      </c>
      <c r="D111" s="56">
        <v>5654.4</v>
      </c>
      <c r="E111" s="57">
        <f t="shared" si="7"/>
        <v>93.23769478110313</v>
      </c>
      <c r="G111" s="10"/>
    </row>
    <row r="112" spans="1:7" s="9" customFormat="1" ht="68.25" customHeight="1">
      <c r="A112" s="54" t="s">
        <v>213</v>
      </c>
      <c r="B112" s="39" t="s">
        <v>214</v>
      </c>
      <c r="C112" s="55">
        <v>4700</v>
      </c>
      <c r="D112" s="56">
        <v>4700</v>
      </c>
      <c r="E112" s="57">
        <f t="shared" si="7"/>
        <v>100</v>
      </c>
      <c r="G112" s="10"/>
    </row>
    <row r="113" spans="1:7" s="9" customFormat="1" ht="99" customHeight="1">
      <c r="A113" s="54" t="s">
        <v>215</v>
      </c>
      <c r="B113" s="39" t="s">
        <v>216</v>
      </c>
      <c r="C113" s="55">
        <v>9718.7</v>
      </c>
      <c r="D113" s="56">
        <v>9718.7</v>
      </c>
      <c r="E113" s="57">
        <f t="shared" si="7"/>
        <v>100</v>
      </c>
      <c r="G113" s="10"/>
    </row>
    <row r="114" spans="1:7" s="9" customFormat="1" ht="70.5" customHeight="1">
      <c r="A114" s="54" t="s">
        <v>217</v>
      </c>
      <c r="B114" s="39" t="s">
        <v>218</v>
      </c>
      <c r="C114" s="55">
        <v>2017.2</v>
      </c>
      <c r="D114" s="56">
        <v>2017.2</v>
      </c>
      <c r="E114" s="57">
        <f t="shared" si="7"/>
        <v>100</v>
      </c>
      <c r="G114" s="10"/>
    </row>
    <row r="115" spans="1:7" s="9" customFormat="1" ht="27" customHeight="1">
      <c r="A115" s="54" t="s">
        <v>219</v>
      </c>
      <c r="B115" s="39" t="s">
        <v>220</v>
      </c>
      <c r="C115" s="55">
        <v>132112.8</v>
      </c>
      <c r="D115" s="56">
        <v>132053.5</v>
      </c>
      <c r="E115" s="57">
        <f t="shared" si="7"/>
        <v>99.95511411460511</v>
      </c>
      <c r="G115" s="10"/>
    </row>
    <row r="116" spans="1:7" s="9" customFormat="1" ht="20.25" customHeight="1">
      <c r="A116" s="88" t="s">
        <v>223</v>
      </c>
      <c r="B116" s="69" t="s">
        <v>14</v>
      </c>
      <c r="C116" s="89">
        <f>SUM(C117:C118)</f>
        <v>2822.1</v>
      </c>
      <c r="D116" s="89">
        <f>SUM(D117:D118)</f>
        <v>2816.4</v>
      </c>
      <c r="E116" s="90">
        <f t="shared" si="7"/>
        <v>99.7980227490167</v>
      </c>
      <c r="G116" s="10"/>
    </row>
    <row r="117" spans="1:7" s="9" customFormat="1" ht="46.5" customHeight="1">
      <c r="A117" s="54" t="s">
        <v>221</v>
      </c>
      <c r="B117" s="39" t="s">
        <v>222</v>
      </c>
      <c r="C117" s="55">
        <v>123.1</v>
      </c>
      <c r="D117" s="56">
        <v>123.1</v>
      </c>
      <c r="E117" s="57">
        <f t="shared" si="7"/>
        <v>100</v>
      </c>
      <c r="G117" s="10"/>
    </row>
    <row r="118" spans="1:7" s="9" customFormat="1" ht="38.25" customHeight="1">
      <c r="A118" s="54" t="s">
        <v>224</v>
      </c>
      <c r="B118" s="39" t="s">
        <v>225</v>
      </c>
      <c r="C118" s="55">
        <v>2699</v>
      </c>
      <c r="D118" s="56">
        <v>2693.3</v>
      </c>
      <c r="E118" s="57">
        <f t="shared" si="7"/>
        <v>99.78881067061876</v>
      </c>
      <c r="G118" s="10"/>
    </row>
    <row r="119" spans="1:5" s="9" customFormat="1" ht="22.5" customHeight="1">
      <c r="A119" s="111" t="s">
        <v>27</v>
      </c>
      <c r="B119" s="112" t="s">
        <v>231</v>
      </c>
      <c r="C119" s="105">
        <f>C120</f>
        <v>1610.9</v>
      </c>
      <c r="D119" s="105">
        <f>D120</f>
        <v>1663.7</v>
      </c>
      <c r="E119" s="106">
        <f t="shared" si="7"/>
        <v>103.27767086721708</v>
      </c>
    </row>
    <row r="120" spans="1:5" s="9" customFormat="1" ht="18.75" customHeight="1">
      <c r="A120" s="54" t="s">
        <v>180</v>
      </c>
      <c r="B120" s="39" t="s">
        <v>226</v>
      </c>
      <c r="C120" s="55">
        <v>1610.9</v>
      </c>
      <c r="D120" s="56">
        <v>1663.7</v>
      </c>
      <c r="E120" s="57">
        <f t="shared" si="7"/>
        <v>103.27767086721708</v>
      </c>
    </row>
    <row r="121" spans="1:4" ht="15.75">
      <c r="A121" s="11"/>
      <c r="B121" s="12"/>
      <c r="C121" s="13"/>
      <c r="D121" s="16"/>
    </row>
    <row r="122" spans="1:4" ht="15.75">
      <c r="A122" s="11"/>
      <c r="B122" s="12"/>
      <c r="C122" s="13"/>
      <c r="D122" s="16"/>
    </row>
    <row r="123" ht="15.75">
      <c r="B123" s="14"/>
    </row>
    <row r="125" ht="15.75">
      <c r="B125" s="14"/>
    </row>
  </sheetData>
  <sheetProtection/>
  <mergeCells count="4">
    <mergeCell ref="A2:E2"/>
    <mergeCell ref="A3:D3"/>
    <mergeCell ref="C1:E1"/>
    <mergeCell ref="D4:E4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Пользователь</cp:lastModifiedBy>
  <cp:lastPrinted>2013-03-19T12:30:50Z</cp:lastPrinted>
  <dcterms:created xsi:type="dcterms:W3CDTF">2004-09-13T11:01:37Z</dcterms:created>
  <dcterms:modified xsi:type="dcterms:W3CDTF">2013-06-13T18:02:15Z</dcterms:modified>
  <cp:category/>
  <cp:version/>
  <cp:contentType/>
  <cp:contentStatus/>
</cp:coreProperties>
</file>