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360" windowHeight="4185" activeTab="0"/>
  </bookViews>
  <sheets>
    <sheet name=" приложение 1" sheetId="1" r:id="rId1"/>
  </sheets>
  <definedNames>
    <definedName name="_xlnm.Print_Area" localSheetId="0">' приложение 1'!$A$1:$E$116</definedName>
  </definedNames>
  <calcPr fullCalcOnLoad="1"/>
</workbook>
</file>

<file path=xl/sharedStrings.xml><?xml version="1.0" encoding="utf-8"?>
<sst xmlns="http://schemas.openxmlformats.org/spreadsheetml/2006/main" count="227" uniqueCount="199">
  <si>
    <t>Код</t>
  </si>
  <si>
    <t>Единый налог на вмененный доход для отдельных видов деятельности</t>
  </si>
  <si>
    <t>163 111 05034 04 0000 120</t>
  </si>
  <si>
    <t>163 111 07014 04 0000 120</t>
  </si>
  <si>
    <t>163 114 06012 04 0000 430</t>
  </si>
  <si>
    <t xml:space="preserve">тыс.руб. </t>
  </si>
  <si>
    <t>163 115 02040 04 0000 140</t>
  </si>
  <si>
    <t>182 101 02030 01 1000 110</t>
  </si>
  <si>
    <t>182 101 02040 01 1000 110</t>
  </si>
  <si>
    <t xml:space="preserve">182 106 01020 04 1000 110 </t>
  </si>
  <si>
    <t xml:space="preserve">182 106 01020 04 2000 110 </t>
  </si>
  <si>
    <t>182 106 06012 04 1000 110</t>
  </si>
  <si>
    <t>182 106 06022 04 1000 110</t>
  </si>
  <si>
    <t>182 106 06022 04 2000 110</t>
  </si>
  <si>
    <t>182 106 06022 04 3000 110</t>
  </si>
  <si>
    <t>182 109 07030 04 1000 110</t>
  </si>
  <si>
    <t>182 109 07030 04 2000 110</t>
  </si>
  <si>
    <t>182 109 07030 04 3000 110</t>
  </si>
  <si>
    <t>720 108 07150 01 1000 110</t>
  </si>
  <si>
    <t>720 115 02040 04 0000 140</t>
  </si>
  <si>
    <t>720 116 90040 04 0000 140</t>
  </si>
  <si>
    <t>Единый сельскохозяйственный налог</t>
  </si>
  <si>
    <t>Государственная пошлина за выдачу разрешения на установку рекламной конструкции</t>
  </si>
  <si>
    <t>Целевые сборы с граждан и предприятий, учреждений, организаций на содержание милиции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</si>
  <si>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</si>
  <si>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</si>
  <si>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Невыясненные поступления, зачисляемые в бюджеты городских округов</t>
  </si>
  <si>
    <t>%вып-ния плана</t>
  </si>
  <si>
    <t>182 108 03010 01 1000 110</t>
  </si>
  <si>
    <t>182 105 02010 02 1000 110</t>
  </si>
  <si>
    <t>182 105 02010 02 2000 110</t>
  </si>
  <si>
    <t>182 105 02010 02 3000 110</t>
  </si>
  <si>
    <t>182 105 02020 02 1000 110</t>
  </si>
  <si>
    <t>182 105 02020 02 2000 110</t>
  </si>
  <si>
    <t>182 105 02020 02 3000 110</t>
  </si>
  <si>
    <t>182 105 03010 01 1000 110</t>
  </si>
  <si>
    <t>183 106 06012 04 2000 110</t>
  </si>
  <si>
    <t>720 207 04000 04 0000 180</t>
  </si>
  <si>
    <t>792 207 04000 04 0000 180</t>
  </si>
  <si>
    <t>Доходы бюджета г.Ливны за 2012 год по кодам классификации  доходов бюджета</t>
  </si>
  <si>
    <t>План  на 2012г.</t>
  </si>
  <si>
    <t>Факт  за 2012г.</t>
  </si>
  <si>
    <t>182 105 03020 01 2000 110</t>
  </si>
  <si>
    <t>012 000 00000 00 0000 000</t>
  </si>
  <si>
    <t>012 108 07142 01 1000 110</t>
  </si>
  <si>
    <t>Государственная пошлина за проведение уполномоченными органами исполнительной власти субъектов РФ государственного технического осмотра, регистрации тракторов, самоходных и иных машин, за выдачу удостоверений тракториста-машиниста (тракториста)</t>
  </si>
  <si>
    <t>014 000 00000 00 0000 000</t>
  </si>
  <si>
    <t>014 116 90040 04 0000 140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</si>
  <si>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</si>
  <si>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048 000 0000 00 0000 000</t>
  </si>
  <si>
    <t>048 112 01010 01 6000 120</t>
  </si>
  <si>
    <t>048 112 01020 01 6000 120</t>
  </si>
  <si>
    <t>048 112 01030 01 6000 120</t>
  </si>
  <si>
    <t>048 112 01040 01 6000 120</t>
  </si>
  <si>
    <t>048 116 25050 01 6000 140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</si>
  <si>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</si>
  <si>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</si>
  <si>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</si>
  <si>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</si>
  <si>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076 000 0000 00 0000 000</t>
  </si>
  <si>
    <t>076 116 25030 01 6000 140</t>
  </si>
  <si>
    <t>Денежные взыскания (штрафы) за нарушение законодательства РФ об охране и использовании животного мира</t>
  </si>
  <si>
    <t>081 000 00000 00 0000 000</t>
  </si>
  <si>
    <t>081 116 25060 01 6000 140</t>
  </si>
  <si>
    <t>081 116 90040 01 6000 140</t>
  </si>
  <si>
    <t>141 000 00000 00 0000 000</t>
  </si>
  <si>
    <t>141 116 25050 01 6000 140</t>
  </si>
  <si>
    <t>141 116 28000 01 6000 140</t>
  </si>
  <si>
    <t>141 116 08000 01 6000 140</t>
  </si>
  <si>
    <t>141 116 90040 04 6000 140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</si>
  <si>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</si>
  <si>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в области обеспечения санитарно-эпидемиологического  благополучия человека и законодательства в сфере защиты прав потребителей</t>
  </si>
  <si>
    <t>163 000 00000 00 0000 000</t>
  </si>
  <si>
    <t>163 111 05012 04 0000 120</t>
  </si>
  <si>
    <t>163 111 05024 04 0000 120</t>
  </si>
  <si>
    <t>163 114 02043 04 0000 410</t>
  </si>
  <si>
    <t>163 114 06024 04 0000 430</t>
  </si>
  <si>
    <t>163 117 01040 04 0000 180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</si>
  <si>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</si>
  <si>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</si>
  <si>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 за исключением имущества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</si>
  <si>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</si>
  <si>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продажи земельных учатков,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</si>
  <si>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</si>
  <si>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</si>
  <si>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182 000 00000 00 0000 000</t>
  </si>
  <si>
    <t>182 101 02010 01 2000 110</t>
  </si>
  <si>
    <t>182 101 02020 01 10000 110</t>
  </si>
  <si>
    <t>182 101 02020 01 2000 110</t>
  </si>
  <si>
    <t>182 101 02020 01 3000 110</t>
  </si>
  <si>
    <t>182 101 02030 01 2000 110</t>
  </si>
  <si>
    <t>182 101 02030 01 3000 110</t>
  </si>
  <si>
    <t>182 101 02040 01 4000 110</t>
  </si>
  <si>
    <t>182 105 03010 01 3000 110</t>
  </si>
  <si>
    <t>183 106 06012 04 3000 110</t>
  </si>
  <si>
    <t xml:space="preserve">182 109 04052 04 2000 110 </t>
  </si>
  <si>
    <t>188 000 00000 00 0000 000</t>
  </si>
  <si>
    <t>188 116 08000 01 6000 140</t>
  </si>
  <si>
    <t>182 116 03010 01 6000 140</t>
  </si>
  <si>
    <t>182 116 03030 01 6000 140</t>
  </si>
  <si>
    <t>182 116 06000 01 6000 140</t>
  </si>
  <si>
    <t>182 116 90040 04 6000 140</t>
  </si>
  <si>
    <t>188 116 30030 01 6000 140</t>
  </si>
  <si>
    <t>188 116 43000 01 6000 140</t>
  </si>
  <si>
    <t>188 116 90040 04 6000 140</t>
  </si>
  <si>
    <t>192 000 00000 00 0000 000</t>
  </si>
  <si>
    <t>192 116 90040 04 6000 140</t>
  </si>
  <si>
    <t>321 000 00000 00 0000 000</t>
  </si>
  <si>
    <t>321 116 25060 01 6000 140</t>
  </si>
  <si>
    <t>498 000 00000 00 0000 000</t>
  </si>
  <si>
    <t>498 116 90040 04 6000 140</t>
  </si>
  <si>
    <t>720 000 00000 00 0000 000</t>
  </si>
  <si>
    <t>792 000 00000 00 0000 000</t>
  </si>
  <si>
    <t>Управление Федеральной службы по надзору в сфере природопользования по Орловской области</t>
  </si>
  <si>
    <t>Отдел государственного контроля, надзора и охраны водных биологических ресурсов по Орловской области</t>
  </si>
  <si>
    <t>Территориальный отдел территориального управления федеральной службы по надзору в сфере защиты прав потребителей и благополучия человека по Орловской области в г. Ливны</t>
  </si>
  <si>
    <t>Межрайонная инспекция Федеральной налоговой службы №3 по Орловской области</t>
  </si>
  <si>
    <t>МО МВД РФ "Ливенский"</t>
  </si>
  <si>
    <t>Отдел управления федеральной миграционной службы по Орловской области в Ливенском районе</t>
  </si>
  <si>
    <t>Управление федеральной регистрационной службы по Орловской области</t>
  </si>
  <si>
    <t>Администрация города Ливны Орловской области</t>
  </si>
  <si>
    <t>Финансовое управление администрации города Ливны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</si>
  <si>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соотетствии со статьями 227, 227.1 и 228 НК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</si>
  <si>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НК РФ</t>
  </si>
  <si>
    <t>Налог на доходы физических лиц с доходов, полученных  физическими лицами в соответствии со статьей 228 НК РФ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</si>
  <si>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НК РФ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</si>
  <si>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</si>
  <si>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 (за налоговые периоды, истекшие до 1 января 2011 года)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</si>
  <si>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</si>
  <si>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</si>
  <si>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НК РФ и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</si>
  <si>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</si>
  <si>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Денежные взыскания (штрафы) за нарушение законодательства 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</si>
  <si>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денежные взыскания ( штрафы) за правонарушения в области дорожного движения</t>
  </si>
  <si>
    <t>Денежные взыскания (штрафы) за нарушение законодательства РФ об административных  правонарушениях, предусмотренные статьей 20.25 Кодекса РФ об административных правонарушениях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</si>
  <si>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</t>
  </si>
  <si>
    <t>Земельный налог (по обязательствам, возникшим до 1 января 2006 года), мобилизуемый на территориях городских округов</t>
  </si>
  <si>
    <t>Денежные взыскания (штрафы) за нарушение законодательства  о налогах и сборах, предусмотренные статьями 116, 118, 119.1, пунктами 1 и 2 статьи 120, статьями 125, 126, 128, 129, 129.1, 132, 133, 134, 135, 135.1 НК РФ, а также штрафы, взыскание которых осуществляется на основании ранее действовавшей статьи 117 НК РФ</t>
  </si>
  <si>
    <t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</t>
  </si>
  <si>
    <t>Прочие доходы от компенсации затрат бюджетов городских округов</t>
  </si>
  <si>
    <t>792 113 02994 04 0000 130</t>
  </si>
  <si>
    <t>Денежные взыскания  (штрафы) за нарушение земельного законодательства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</si>
  <si>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казенных),  в части реализации основных средств по указанному имуществу</t>
  </si>
  <si>
    <t xml:space="preserve">182 101 02010 01 1000 110 </t>
  </si>
  <si>
    <t>182 101 02010 01 3000 110</t>
  </si>
  <si>
    <t>792 202 01001 04 0000 151</t>
  </si>
  <si>
    <t>Прочие безвозмездные поступления в бюджеты городских округов</t>
  </si>
  <si>
    <t>Дотации бюджетам городских округов на выравнивание бюджетной обеспеченности</t>
  </si>
  <si>
    <t>792 202 02008 04 0000 151</t>
  </si>
  <si>
    <t>Субсидии бюджетам городских округов на обеспечение жильем молодых семей</t>
  </si>
  <si>
    <t>792 202 02041 04 0000 151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</si>
  <si>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</si>
  <si>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792 202 02051 04 0000 151</t>
  </si>
  <si>
    <t>Субсидии бюджетам городских округов на реализацию федеральных целевых программ</t>
  </si>
  <si>
    <t>792 202 02077 04 0000 151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</si>
  <si>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</si>
  <si>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792 202 02088 04 0001 151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</si>
  <si>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</si>
  <si>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792 202 02089 04 0001 151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</si>
  <si>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</si>
  <si>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792 202 02145 04 0000 151</t>
  </si>
  <si>
    <t>Субсидии бюджетам городских округов на модернизацию региональных систем общего образования</t>
  </si>
  <si>
    <t>792 202 02999 04 0000 151</t>
  </si>
  <si>
    <t>Прочие субсидии бюджетам городских округов</t>
  </si>
  <si>
    <t>792 202 03003 04 0000 151</t>
  </si>
  <si>
    <t>Субвенции бюджетам городских округов на государственную регистрацию актов гражданского состояния</t>
  </si>
  <si>
    <t>792 202 03007 04 0000 151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</si>
  <si>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</si>
  <si>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</si>
  <si>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792 202 03021 04 0000 151</t>
  </si>
  <si>
    <t>Субвенции бюджетам городских округов на ежемесячное денежное вознаграждение за классное руководство</t>
  </si>
  <si>
    <t>792 202 03024 04 0000 151</t>
  </si>
  <si>
    <t>Субвенции бюджетам городских округов на выполнение передаваемых полномочий субъектов Российской Федерации</t>
  </si>
  <si>
    <t>792 202 03026 04 0000 151</t>
  </si>
  <si>
    <t>792 202 03027 04 0000 151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</si>
  <si>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</si>
  <si>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792 202 03029 04 0000 151</t>
  </si>
  <si>
    <t>792 202 03069 04 0000 151</t>
  </si>
  <si>
    <t>792 202 03070 04 0000 151</t>
  </si>
  <si>
    <t>792 202 03999 04 0000 151</t>
  </si>
  <si>
    <t>Прочие субвенции бюджетам городских округов</t>
  </si>
  <si>
    <t>792 202 04025 04 0000 151</t>
  </si>
  <si>
    <t xml:space="preserve">792 202 04999 04 0000 151 </t>
  </si>
  <si>
    <t>Прочие межбюджетные трансферты, передаваемые бюджетам городских округов</t>
  </si>
  <si>
    <t>Прочие безвозмездные поступления в бюджет городских округов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</si>
  <si>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</si>
  <si>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ИТОГО ДОХОДОВ</t>
  </si>
  <si>
    <t>Наименование показателя</t>
  </si>
  <si>
    <t>Управление по государственному надзору за техническим состоянием самоходных машин и других видов техники Орловской области</t>
  </si>
  <si>
    <t>Управление Федеральной службы  по ветеринарному и фитосанитарному надзору по Орловской и Курской областям</t>
  </si>
  <si>
    <t>Управление муниципального имущества администрации города Ливны</t>
  </si>
  <si>
    <t>Приокское управление по технологическому и экологическому надзору Федеральной службы по экологическому, технологическому и атомному надзору по Орловской области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</si>
  <si>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</si>
  <si>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</si>
  <si>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</si>
  <si>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ветеранах", и от 24 ноября 1995 года №181-ФЗ "О социальной защите инвалидов в Российской Федерации"</t>
  </si>
  <si>
    <t xml:space="preserve">792 202 03020 04 0000 151 </t>
  </si>
  <si>
    <t>Управление по государственному строительному надзору и жилищной инспекции Орловской области</t>
  </si>
  <si>
    <t>Приложение 1                                                   к решению Ливенского городского Совета народных депутатов                                           от 30.04.2013 г. №22/136-ГС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</si>
</sst>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0&quot;р.&quot;"/>
    <numFmt numFmtId="178" formatCode="0.000"/>
    <numFmt numFmtId="179" formatCode="0.0000"/>
    <numFmt numFmtId="180" formatCode="0000"/>
    <numFmt numFmtId="181" formatCode="#,##0.000"/>
    <numFmt numFmtId="182" formatCode="#,##0.0"/>
    <numFmt numFmtId="183" formatCode="0.000000"/>
    <numFmt numFmtId="184" formatCode="0.00000"/>
  </numFmts>
  <fonts count="46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0"/>
    </font>
    <font>
      <sz val="11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73" fontId="5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/>
    </xf>
    <xf numFmtId="173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173" fontId="7" fillId="0" borderId="0" xfId="0" applyNumberFormat="1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173" fontId="9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173" fontId="1" fillId="0" borderId="10" xfId="0" applyNumberFormat="1" applyFont="1" applyBorder="1" applyAlignment="1">
      <alignment horizontal="center" vertical="center" wrapText="1"/>
    </xf>
    <xf numFmtId="173" fontId="9" fillId="0" borderId="0" xfId="0" applyNumberFormat="1" applyFont="1" applyAlignment="1">
      <alignment horizontal="center" vertical="center"/>
    </xf>
    <xf numFmtId="173" fontId="4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/>
    </xf>
    <xf numFmtId="1" fontId="5" fillId="0" borderId="11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/>
    </xf>
    <xf numFmtId="182" fontId="8" fillId="0" borderId="12" xfId="0" applyNumberFormat="1" applyFont="1" applyFill="1" applyBorder="1" applyAlignment="1">
      <alignment horizontal="center" vertical="center"/>
    </xf>
    <xf numFmtId="182" fontId="4" fillId="0" borderId="0" xfId="0" applyNumberFormat="1" applyFont="1" applyAlignment="1">
      <alignment/>
    </xf>
    <xf numFmtId="17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>
      <alignment wrapText="1"/>
    </xf>
    <xf numFmtId="0" fontId="7" fillId="33" borderId="13" xfId="0" applyFont="1" applyFill="1" applyBorder="1" applyAlignment="1">
      <alignment horizontal="center" vertical="center"/>
    </xf>
    <xf numFmtId="182" fontId="7" fillId="33" borderId="14" xfId="0" applyNumberFormat="1" applyFont="1" applyFill="1" applyBorder="1" applyAlignment="1">
      <alignment horizontal="center" vertical="center"/>
    </xf>
    <xf numFmtId="173" fontId="7" fillId="33" borderId="15" xfId="0" applyNumberFormat="1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vertical="center" wrapText="1"/>
    </xf>
    <xf numFmtId="182" fontId="7" fillId="34" borderId="14" xfId="0" applyNumberFormat="1" applyFont="1" applyFill="1" applyBorder="1" applyAlignment="1">
      <alignment horizontal="center" vertical="center"/>
    </xf>
    <xf numFmtId="173" fontId="7" fillId="34" borderId="15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vertical="center" wrapText="1"/>
    </xf>
    <xf numFmtId="182" fontId="4" fillId="0" borderId="12" xfId="0" applyNumberFormat="1" applyFont="1" applyFill="1" applyBorder="1" applyAlignment="1">
      <alignment horizontal="center" vertical="center"/>
    </xf>
    <xf numFmtId="49" fontId="10" fillId="34" borderId="14" xfId="0" applyNumberFormat="1" applyFont="1" applyFill="1" applyBorder="1" applyAlignment="1">
      <alignment vertical="center" wrapText="1"/>
    </xf>
    <xf numFmtId="182" fontId="7" fillId="34" borderId="14" xfId="0" applyNumberFormat="1" applyFont="1" applyFill="1" applyBorder="1" applyAlignment="1">
      <alignment horizontal="center" vertical="center"/>
    </xf>
    <xf numFmtId="173" fontId="7" fillId="34" borderId="15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vertical="center" wrapText="1"/>
    </xf>
    <xf numFmtId="182" fontId="4" fillId="0" borderId="16" xfId="0" applyNumberFormat="1" applyFont="1" applyFill="1" applyBorder="1" applyAlignment="1">
      <alignment horizontal="center" vertical="center"/>
    </xf>
    <xf numFmtId="173" fontId="4" fillId="0" borderId="16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vertical="center" wrapText="1"/>
    </xf>
    <xf numFmtId="3" fontId="11" fillId="0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vertical="center" wrapText="1"/>
    </xf>
    <xf numFmtId="173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182" fontId="4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18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wrapText="1"/>
    </xf>
    <xf numFmtId="173" fontId="7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left" wrapText="1"/>
    </xf>
    <xf numFmtId="182" fontId="7" fillId="0" borderId="0" xfId="0" applyNumberFormat="1" applyFont="1" applyAlignment="1">
      <alignment/>
    </xf>
    <xf numFmtId="49" fontId="11" fillId="0" borderId="10" xfId="0" applyNumberFormat="1" applyFont="1" applyBorder="1" applyAlignment="1">
      <alignment vertical="center" wrapText="1"/>
    </xf>
    <xf numFmtId="182" fontId="8" fillId="0" borderId="17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center" vertical="center"/>
    </xf>
    <xf numFmtId="49" fontId="10" fillId="34" borderId="10" xfId="0" applyNumberFormat="1" applyFont="1" applyFill="1" applyBorder="1" applyAlignment="1">
      <alignment vertical="center" wrapText="1"/>
    </xf>
    <xf numFmtId="182" fontId="7" fillId="34" borderId="10" xfId="0" applyNumberFormat="1" applyFont="1" applyFill="1" applyBorder="1" applyAlignment="1">
      <alignment horizontal="center" vertical="center"/>
    </xf>
    <xf numFmtId="173" fontId="7" fillId="34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wrapText="1"/>
    </xf>
    <xf numFmtId="182" fontId="7" fillId="34" borderId="10" xfId="0" applyNumberFormat="1" applyFont="1" applyFill="1" applyBorder="1" applyAlignment="1">
      <alignment horizontal="center" vertical="center"/>
    </xf>
    <xf numFmtId="173" fontId="7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173" fontId="4" fillId="0" borderId="10" xfId="0" applyNumberFormat="1" applyFont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73" fontId="11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11161"/>
  <dimension ref="A1:I121"/>
  <sheetViews>
    <sheetView tabSelected="1" zoomScale="90" zoomScaleNormal="90" zoomScaleSheetLayoutView="90" zoomScalePageLayoutView="0" workbookViewId="0" topLeftCell="A1">
      <selection activeCell="A1" sqref="A1"/>
    </sheetView>
  </sheetViews>
  <sheetFormatPr defaultColWidth="9.00390625" defaultRowHeight="12.75"/>
  <cols>
    <col min="1" max="1" width="28.125" style="1" customWidth="1"/>
    <col min="2" max="2" width="72.25390625" style="2" customWidth="1"/>
    <col min="3" max="3" width="11.875" style="15" customWidth="1"/>
    <col min="4" max="4" width="12.75390625" style="18" customWidth="1"/>
    <col min="5" max="5" width="10.25390625" style="18" customWidth="1"/>
    <col min="6" max="6" width="12.625" style="2" customWidth="1"/>
    <col min="7" max="7" width="13.25390625" style="2" customWidth="1"/>
    <col min="8" max="16384" width="9.125" style="2" customWidth="1"/>
  </cols>
  <sheetData>
    <row r="1" spans="3:5" ht="66.75" customHeight="1">
      <c r="C1" s="95" t="s">
        <v>198</v>
      </c>
      <c r="D1" s="95"/>
      <c r="E1" s="95"/>
    </row>
    <row r="2" spans="1:5" ht="20.25" customHeight="1">
      <c r="A2" s="93" t="s">
        <v>39</v>
      </c>
      <c r="B2" s="93"/>
      <c r="C2" s="93"/>
      <c r="D2" s="93"/>
      <c r="E2" s="93"/>
    </row>
    <row r="3" spans="1:4" ht="15" customHeight="1" hidden="1">
      <c r="A3" s="94"/>
      <c r="B3" s="94"/>
      <c r="C3" s="94"/>
      <c r="D3" s="94"/>
    </row>
    <row r="4" spans="1:4" ht="10.5" customHeight="1">
      <c r="A4" s="3"/>
      <c r="B4" s="4"/>
      <c r="C4" s="5"/>
      <c r="D4" s="18" t="s">
        <v>5</v>
      </c>
    </row>
    <row r="5" spans="1:5" s="8" customFormat="1" ht="24" customHeight="1">
      <c r="A5" s="6" t="s">
        <v>0</v>
      </c>
      <c r="B5" s="6" t="s">
        <v>187</v>
      </c>
      <c r="C5" s="16" t="s">
        <v>40</v>
      </c>
      <c r="D5" s="16" t="s">
        <v>41</v>
      </c>
      <c r="E5" s="7" t="s">
        <v>27</v>
      </c>
    </row>
    <row r="6" spans="1:5" s="19" customFormat="1" ht="10.5" customHeight="1" thickBot="1">
      <c r="A6" s="20">
        <v>1</v>
      </c>
      <c r="B6" s="21">
        <v>2</v>
      </c>
      <c r="C6" s="21">
        <v>3</v>
      </c>
      <c r="D6" s="20">
        <v>4</v>
      </c>
      <c r="E6" s="20">
        <v>5</v>
      </c>
    </row>
    <row r="7" spans="1:9" s="9" customFormat="1" ht="17.25" customHeight="1" thickBot="1">
      <c r="A7" s="27" t="s">
        <v>186</v>
      </c>
      <c r="B7" s="72"/>
      <c r="C7" s="28">
        <f>C8+C10+C12+C18+C20+C23+C28+C38+C73+C78+C83+C85+C87+C92</f>
        <v>751674.4</v>
      </c>
      <c r="D7" s="28">
        <f>D8+D10+D12+D18+D20+D23+D28+D38+D73+D78+D83+D85+D87+D92</f>
        <v>711428.5</v>
      </c>
      <c r="E7" s="29">
        <f aca="true" t="shared" si="0" ref="E7:E17">D7/C7*100</f>
        <v>94.64583335550604</v>
      </c>
      <c r="F7" s="73"/>
      <c r="G7" s="73"/>
      <c r="H7" s="96"/>
      <c r="I7" s="96"/>
    </row>
    <row r="8" spans="1:6" ht="47.25" customHeight="1" thickBot="1">
      <c r="A8" s="30" t="s">
        <v>43</v>
      </c>
      <c r="B8" s="31" t="s">
        <v>188</v>
      </c>
      <c r="C8" s="32">
        <f>C9</f>
        <v>60</v>
      </c>
      <c r="D8" s="32">
        <f>D9</f>
        <v>65.7</v>
      </c>
      <c r="E8" s="33">
        <f t="shared" si="0"/>
        <v>109.5</v>
      </c>
      <c r="F8" s="15"/>
    </row>
    <row r="9" spans="1:6" s="25" customFormat="1" ht="69" customHeight="1" thickBot="1">
      <c r="A9" s="34" t="s">
        <v>44</v>
      </c>
      <c r="B9" s="35" t="s">
        <v>45</v>
      </c>
      <c r="C9" s="36">
        <v>60</v>
      </c>
      <c r="D9" s="36">
        <v>65.7</v>
      </c>
      <c r="E9" s="40">
        <f t="shared" si="0"/>
        <v>109.5</v>
      </c>
      <c r="F9" s="24"/>
    </row>
    <row r="10" spans="1:6" s="25" customFormat="1" ht="39.75" customHeight="1" thickBot="1">
      <c r="A10" s="30" t="s">
        <v>46</v>
      </c>
      <c r="B10" s="37" t="s">
        <v>197</v>
      </c>
      <c r="C10" s="38">
        <f>C11</f>
        <v>2</v>
      </c>
      <c r="D10" s="38">
        <f>D11</f>
        <v>2</v>
      </c>
      <c r="E10" s="39">
        <f t="shared" si="0"/>
        <v>100</v>
      </c>
      <c r="F10" s="24"/>
    </row>
    <row r="11" spans="1:6" s="25" customFormat="1" ht="31.5" customHeight="1" thickBot="1">
      <c r="A11" s="34" t="s">
        <v>47</v>
      </c>
      <c r="B11" s="35" t="s">
        <v>48</v>
      </c>
      <c r="C11" s="36">
        <v>2</v>
      </c>
      <c r="D11" s="36">
        <v>2</v>
      </c>
      <c r="E11" s="40">
        <f t="shared" si="0"/>
        <v>100</v>
      </c>
      <c r="F11" s="24"/>
    </row>
    <row r="12" spans="1:6" s="25" customFormat="1" ht="35.25" customHeight="1" thickBot="1">
      <c r="A12" s="30" t="s">
        <v>49</v>
      </c>
      <c r="B12" s="37" t="s">
        <v>113</v>
      </c>
      <c r="C12" s="38">
        <f>C13+C14+C15+C16+C17</f>
        <v>1044</v>
      </c>
      <c r="D12" s="38">
        <f>D13+D14+D15+D16+D17</f>
        <v>1133</v>
      </c>
      <c r="E12" s="39">
        <f t="shared" si="0"/>
        <v>108.52490421455938</v>
      </c>
      <c r="F12" s="24"/>
    </row>
    <row r="13" spans="1:6" s="25" customFormat="1" ht="32.25" customHeight="1">
      <c r="A13" s="41" t="s">
        <v>50</v>
      </c>
      <c r="B13" s="42" t="s">
        <v>55</v>
      </c>
      <c r="C13" s="43">
        <v>55</v>
      </c>
      <c r="D13" s="43">
        <v>55.4</v>
      </c>
      <c r="E13" s="44">
        <f t="shared" si="0"/>
        <v>100.72727272727273</v>
      </c>
      <c r="F13" s="24"/>
    </row>
    <row r="14" spans="1:6" s="25" customFormat="1" ht="27.75" customHeight="1">
      <c r="A14" s="45" t="s">
        <v>51</v>
      </c>
      <c r="B14" s="42" t="s">
        <v>56</v>
      </c>
      <c r="C14" s="43">
        <v>21</v>
      </c>
      <c r="D14" s="43">
        <v>21.1</v>
      </c>
      <c r="E14" s="44">
        <f t="shared" si="0"/>
        <v>100.47619047619048</v>
      </c>
      <c r="F14" s="24"/>
    </row>
    <row r="15" spans="1:6" s="25" customFormat="1" ht="25.5" customHeight="1">
      <c r="A15" s="45" t="s">
        <v>52</v>
      </c>
      <c r="B15" s="42" t="s">
        <v>57</v>
      </c>
      <c r="C15" s="43">
        <v>190</v>
      </c>
      <c r="D15" s="43">
        <v>197.6</v>
      </c>
      <c r="E15" s="44">
        <f t="shared" si="0"/>
        <v>104</v>
      </c>
      <c r="F15" s="24"/>
    </row>
    <row r="16" spans="1:6" s="25" customFormat="1" ht="21.75" customHeight="1">
      <c r="A16" s="45" t="s">
        <v>53</v>
      </c>
      <c r="B16" s="42" t="s">
        <v>58</v>
      </c>
      <c r="C16" s="43">
        <v>664</v>
      </c>
      <c r="D16" s="43">
        <v>723.9</v>
      </c>
      <c r="E16" s="44">
        <f t="shared" si="0"/>
        <v>109.02108433734938</v>
      </c>
      <c r="F16" s="24"/>
    </row>
    <row r="17" spans="1:6" s="25" customFormat="1" ht="34.5" customHeight="1" thickBot="1">
      <c r="A17" s="46" t="s">
        <v>54</v>
      </c>
      <c r="B17" s="35" t="s">
        <v>24</v>
      </c>
      <c r="C17" s="36">
        <v>114</v>
      </c>
      <c r="D17" s="36">
        <v>135</v>
      </c>
      <c r="E17" s="40">
        <f t="shared" si="0"/>
        <v>118.42105263157893</v>
      </c>
      <c r="F17" s="24"/>
    </row>
    <row r="18" spans="1:6" s="25" customFormat="1" ht="37.5" customHeight="1" thickBot="1">
      <c r="A18" s="30" t="s">
        <v>59</v>
      </c>
      <c r="B18" s="37" t="s">
        <v>114</v>
      </c>
      <c r="C18" s="38">
        <f>C19</f>
        <v>0</v>
      </c>
      <c r="D18" s="38">
        <f>D19</f>
        <v>0.3</v>
      </c>
      <c r="E18" s="39">
        <v>0</v>
      </c>
      <c r="F18" s="24"/>
    </row>
    <row r="19" spans="1:6" s="25" customFormat="1" ht="35.25" customHeight="1" thickBot="1">
      <c r="A19" s="34" t="s">
        <v>60</v>
      </c>
      <c r="B19" s="35" t="s">
        <v>61</v>
      </c>
      <c r="C19" s="36">
        <v>0</v>
      </c>
      <c r="D19" s="36">
        <v>0.3</v>
      </c>
      <c r="E19" s="40">
        <v>0</v>
      </c>
      <c r="F19" s="24"/>
    </row>
    <row r="20" spans="1:6" s="25" customFormat="1" ht="35.25" customHeight="1" thickBot="1">
      <c r="A20" s="30" t="s">
        <v>62</v>
      </c>
      <c r="B20" s="37" t="s">
        <v>189</v>
      </c>
      <c r="C20" s="38">
        <f>C21+C22</f>
        <v>87</v>
      </c>
      <c r="D20" s="38">
        <f>D21+D22</f>
        <v>92.8</v>
      </c>
      <c r="E20" s="39">
        <f aca="true" t="shared" si="1" ref="E20:E29">D20/C20*100</f>
        <v>106.66666666666667</v>
      </c>
      <c r="F20" s="24"/>
    </row>
    <row r="21" spans="1:6" s="25" customFormat="1" ht="28.5" customHeight="1">
      <c r="A21" s="41" t="s">
        <v>63</v>
      </c>
      <c r="B21" s="42" t="s">
        <v>141</v>
      </c>
      <c r="C21" s="43">
        <v>11</v>
      </c>
      <c r="D21" s="43">
        <v>13</v>
      </c>
      <c r="E21" s="44">
        <f t="shared" si="1"/>
        <v>118.18181818181819</v>
      </c>
      <c r="F21" s="24"/>
    </row>
    <row r="22" spans="1:6" s="25" customFormat="1" ht="38.25" customHeight="1" thickBot="1">
      <c r="A22" s="46" t="s">
        <v>64</v>
      </c>
      <c r="B22" s="47" t="s">
        <v>48</v>
      </c>
      <c r="C22" s="36">
        <v>76</v>
      </c>
      <c r="D22" s="36">
        <v>79.8</v>
      </c>
      <c r="E22" s="40">
        <f t="shared" si="1"/>
        <v>105</v>
      </c>
      <c r="F22" s="24"/>
    </row>
    <row r="23" spans="1:6" s="25" customFormat="1" ht="57" customHeight="1" thickBot="1">
      <c r="A23" s="30" t="s">
        <v>65</v>
      </c>
      <c r="B23" s="37" t="s">
        <v>115</v>
      </c>
      <c r="C23" s="38">
        <f>C24+C25+C26+C27</f>
        <v>1538</v>
      </c>
      <c r="D23" s="38">
        <f>D24+D25+D26+D27</f>
        <v>1646.1</v>
      </c>
      <c r="E23" s="39">
        <f t="shared" si="1"/>
        <v>107.02860858257478</v>
      </c>
      <c r="F23" s="24"/>
    </row>
    <row r="24" spans="1:6" s="25" customFormat="1" ht="62.25" customHeight="1">
      <c r="A24" s="48" t="s">
        <v>68</v>
      </c>
      <c r="B24" s="49" t="s">
        <v>70</v>
      </c>
      <c r="C24" s="43">
        <v>7</v>
      </c>
      <c r="D24" s="43">
        <v>9</v>
      </c>
      <c r="E24" s="44">
        <f t="shared" si="1"/>
        <v>128.57142857142858</v>
      </c>
      <c r="F24" s="24"/>
    </row>
    <row r="25" spans="1:6" s="25" customFormat="1" ht="34.5" customHeight="1">
      <c r="A25" s="45" t="s">
        <v>66</v>
      </c>
      <c r="B25" s="42" t="s">
        <v>24</v>
      </c>
      <c r="C25" s="43">
        <v>1</v>
      </c>
      <c r="D25" s="43">
        <v>1</v>
      </c>
      <c r="E25" s="44">
        <f t="shared" si="1"/>
        <v>100</v>
      </c>
      <c r="F25" s="24"/>
    </row>
    <row r="26" spans="1:6" s="25" customFormat="1" ht="57" customHeight="1">
      <c r="A26" s="45" t="s">
        <v>67</v>
      </c>
      <c r="B26" s="50" t="s">
        <v>71</v>
      </c>
      <c r="C26" s="43">
        <v>1132</v>
      </c>
      <c r="D26" s="43">
        <v>1204</v>
      </c>
      <c r="E26" s="44">
        <f t="shared" si="1"/>
        <v>106.36042402826855</v>
      </c>
      <c r="F26" s="24"/>
    </row>
    <row r="27" spans="1:6" s="25" customFormat="1" ht="42" customHeight="1" thickBot="1">
      <c r="A27" s="46" t="s">
        <v>69</v>
      </c>
      <c r="B27" s="47" t="s">
        <v>48</v>
      </c>
      <c r="C27" s="36">
        <v>398</v>
      </c>
      <c r="D27" s="36">
        <v>432.1</v>
      </c>
      <c r="E27" s="40">
        <f t="shared" si="1"/>
        <v>108.5678391959799</v>
      </c>
      <c r="F27" s="24"/>
    </row>
    <row r="28" spans="1:6" s="25" customFormat="1" ht="26.25" customHeight="1" thickBot="1">
      <c r="A28" s="30" t="s">
        <v>72</v>
      </c>
      <c r="B28" s="37" t="s">
        <v>190</v>
      </c>
      <c r="C28" s="38">
        <f>C29+C30+C31+C32+C33+C34+C35+C36+C37</f>
        <v>24110</v>
      </c>
      <c r="D28" s="38">
        <f>D29+D30+D31+D32+D33+D34+D35+D36+D37</f>
        <v>25568.4</v>
      </c>
      <c r="E28" s="39">
        <f t="shared" si="1"/>
        <v>106.04894234757363</v>
      </c>
      <c r="F28" s="24"/>
    </row>
    <row r="29" spans="1:5" s="26" customFormat="1" ht="84" customHeight="1">
      <c r="A29" s="51" t="s">
        <v>73</v>
      </c>
      <c r="B29" s="52" t="s">
        <v>78</v>
      </c>
      <c r="C29" s="53">
        <v>10415</v>
      </c>
      <c r="D29" s="54">
        <v>10726.3</v>
      </c>
      <c r="E29" s="53">
        <f t="shared" si="1"/>
        <v>102.98895823331733</v>
      </c>
    </row>
    <row r="30" spans="1:6" s="25" customFormat="1" ht="80.25" customHeight="1">
      <c r="A30" s="45" t="s">
        <v>74</v>
      </c>
      <c r="B30" s="65" t="s">
        <v>79</v>
      </c>
      <c r="C30" s="58">
        <v>160</v>
      </c>
      <c r="D30" s="58">
        <v>350.4</v>
      </c>
      <c r="E30" s="70">
        <f aca="true" t="shared" si="2" ref="E30:E35">D30/C30*100</f>
        <v>219</v>
      </c>
      <c r="F30" s="24"/>
    </row>
    <row r="31" spans="1:6" s="25" customFormat="1" ht="71.25" customHeight="1">
      <c r="A31" s="45" t="s">
        <v>2</v>
      </c>
      <c r="B31" s="65" t="s">
        <v>80</v>
      </c>
      <c r="C31" s="58">
        <v>5875</v>
      </c>
      <c r="D31" s="58">
        <v>5949.8</v>
      </c>
      <c r="E31" s="70">
        <f t="shared" si="2"/>
        <v>101.27319148936171</v>
      </c>
      <c r="F31" s="24"/>
    </row>
    <row r="32" spans="1:6" s="25" customFormat="1" ht="48.75" customHeight="1">
      <c r="A32" s="45" t="s">
        <v>3</v>
      </c>
      <c r="B32" s="65" t="s">
        <v>81</v>
      </c>
      <c r="C32" s="58">
        <v>390</v>
      </c>
      <c r="D32" s="58">
        <v>394.9</v>
      </c>
      <c r="E32" s="70">
        <f t="shared" si="2"/>
        <v>101.25641025641026</v>
      </c>
      <c r="F32" s="24"/>
    </row>
    <row r="33" spans="1:6" s="25" customFormat="1" ht="87" customHeight="1">
      <c r="A33" s="45" t="s">
        <v>75</v>
      </c>
      <c r="B33" s="76" t="s">
        <v>142</v>
      </c>
      <c r="C33" s="58">
        <v>2380</v>
      </c>
      <c r="D33" s="58">
        <v>2721</v>
      </c>
      <c r="E33" s="70">
        <f t="shared" si="2"/>
        <v>114.32773109243696</v>
      </c>
      <c r="F33" s="24"/>
    </row>
    <row r="34" spans="1:6" s="25" customFormat="1" ht="48" customHeight="1">
      <c r="A34" s="45" t="s">
        <v>4</v>
      </c>
      <c r="B34" s="65" t="s">
        <v>82</v>
      </c>
      <c r="C34" s="58">
        <v>4760</v>
      </c>
      <c r="D34" s="58">
        <v>5365.4</v>
      </c>
      <c r="E34" s="70">
        <f t="shared" si="2"/>
        <v>112.71848739495798</v>
      </c>
      <c r="F34" s="24"/>
    </row>
    <row r="35" spans="1:6" s="25" customFormat="1" ht="51.75" customHeight="1">
      <c r="A35" s="45" t="s">
        <v>76</v>
      </c>
      <c r="B35" s="65" t="s">
        <v>83</v>
      </c>
      <c r="C35" s="58">
        <v>60</v>
      </c>
      <c r="D35" s="58">
        <v>67.9</v>
      </c>
      <c r="E35" s="70">
        <f t="shared" si="2"/>
        <v>113.16666666666669</v>
      </c>
      <c r="F35" s="24"/>
    </row>
    <row r="36" spans="1:6" s="25" customFormat="1" ht="46.5" customHeight="1">
      <c r="A36" s="45" t="s">
        <v>6</v>
      </c>
      <c r="B36" s="65" t="s">
        <v>84</v>
      </c>
      <c r="C36" s="58">
        <v>70</v>
      </c>
      <c r="D36" s="58">
        <v>-16.9</v>
      </c>
      <c r="E36" s="70">
        <v>0</v>
      </c>
      <c r="F36" s="24"/>
    </row>
    <row r="37" spans="1:6" s="25" customFormat="1" ht="25.5" customHeight="1">
      <c r="A37" s="45" t="s">
        <v>77</v>
      </c>
      <c r="B37" s="65" t="s">
        <v>26</v>
      </c>
      <c r="C37" s="58">
        <v>0</v>
      </c>
      <c r="D37" s="58">
        <v>9.6</v>
      </c>
      <c r="E37" s="70">
        <v>0</v>
      </c>
      <c r="F37" s="24"/>
    </row>
    <row r="38" spans="1:6" s="25" customFormat="1" ht="26.25" customHeight="1">
      <c r="A38" s="77" t="s">
        <v>85</v>
      </c>
      <c r="B38" s="78" t="s">
        <v>116</v>
      </c>
      <c r="C38" s="79">
        <f>C39+C40+C41+C42+C43+C44+C45+C46+C47+C48+C49+C50+C51+C52+C53+C54+C55+C56+C57+C58+C59+C60+C61+C62+C63+C64+C65+C66+C67+C68+C69+C70+C71+C72</f>
        <v>282670</v>
      </c>
      <c r="D38" s="79">
        <f>D39+D40+D41+D42+D43+D44+D45+D46+D47+D48+D49+D50+D51+D52+D53+D54+D55+D56+D57+D58+D59+D60+D61+D62+D63+D64+D65+D66+D67+D68+D69+D70+D71+D72</f>
        <v>288074.9</v>
      </c>
      <c r="E38" s="80">
        <f>D38/C38*100</f>
        <v>101.91208830084553</v>
      </c>
      <c r="F38" s="24"/>
    </row>
    <row r="39" spans="1:7" ht="67.5" customHeight="1">
      <c r="A39" s="81" t="s">
        <v>143</v>
      </c>
      <c r="B39" s="74" t="s">
        <v>135</v>
      </c>
      <c r="C39" s="55">
        <v>185441</v>
      </c>
      <c r="D39" s="55">
        <v>187096.8</v>
      </c>
      <c r="E39" s="56">
        <f>D39/C39*100</f>
        <v>100.8928985499431</v>
      </c>
      <c r="G39" s="23"/>
    </row>
    <row r="40" spans="1:5" ht="68.25" customHeight="1">
      <c r="A40" s="45" t="s">
        <v>86</v>
      </c>
      <c r="B40" s="74" t="s">
        <v>135</v>
      </c>
      <c r="C40" s="55">
        <v>1303</v>
      </c>
      <c r="D40" s="55">
        <v>1350.7</v>
      </c>
      <c r="E40" s="56">
        <f aca="true" t="shared" si="3" ref="E40:E48">D40/C40*100</f>
        <v>103.66078280890254</v>
      </c>
    </row>
    <row r="41" spans="1:5" ht="69.75" customHeight="1">
      <c r="A41" s="45" t="s">
        <v>144</v>
      </c>
      <c r="B41" s="74" t="s">
        <v>122</v>
      </c>
      <c r="C41" s="55">
        <v>225</v>
      </c>
      <c r="D41" s="55">
        <v>287.4</v>
      </c>
      <c r="E41" s="56">
        <f t="shared" si="3"/>
        <v>127.73333333333332</v>
      </c>
    </row>
    <row r="42" spans="1:6" ht="99.75" customHeight="1">
      <c r="A42" s="45" t="s">
        <v>87</v>
      </c>
      <c r="B42" s="57" t="s">
        <v>123</v>
      </c>
      <c r="C42" s="55">
        <v>1110</v>
      </c>
      <c r="D42" s="55">
        <v>1113.1</v>
      </c>
      <c r="E42" s="56">
        <f t="shared" si="3"/>
        <v>100.27927927927927</v>
      </c>
      <c r="F42" s="23"/>
    </row>
    <row r="43" spans="1:5" ht="99" customHeight="1">
      <c r="A43" s="45" t="s">
        <v>88</v>
      </c>
      <c r="B43" s="57" t="s">
        <v>123</v>
      </c>
      <c r="C43" s="55">
        <v>120</v>
      </c>
      <c r="D43" s="55">
        <v>136.1</v>
      </c>
      <c r="E43" s="56">
        <f t="shared" si="3"/>
        <v>113.41666666666666</v>
      </c>
    </row>
    <row r="44" spans="1:5" ht="101.25" customHeight="1">
      <c r="A44" s="45" t="s">
        <v>89</v>
      </c>
      <c r="B44" s="57" t="s">
        <v>123</v>
      </c>
      <c r="C44" s="55">
        <v>100</v>
      </c>
      <c r="D44" s="55">
        <v>137.3</v>
      </c>
      <c r="E44" s="56">
        <f t="shared" si="3"/>
        <v>137.3</v>
      </c>
    </row>
    <row r="45" spans="1:6" ht="39.75" customHeight="1">
      <c r="A45" s="45" t="s">
        <v>7</v>
      </c>
      <c r="B45" s="57" t="s">
        <v>124</v>
      </c>
      <c r="C45" s="55">
        <v>19500</v>
      </c>
      <c r="D45" s="55">
        <v>19526.4</v>
      </c>
      <c r="E45" s="56">
        <f t="shared" si="3"/>
        <v>100.13538461538462</v>
      </c>
      <c r="F45" s="23"/>
    </row>
    <row r="46" spans="1:5" ht="39" customHeight="1">
      <c r="A46" s="45" t="s">
        <v>90</v>
      </c>
      <c r="B46" s="57" t="s">
        <v>124</v>
      </c>
      <c r="C46" s="55">
        <v>1</v>
      </c>
      <c r="D46" s="55">
        <v>1.7</v>
      </c>
      <c r="E46" s="56">
        <f t="shared" si="3"/>
        <v>170</v>
      </c>
    </row>
    <row r="47" spans="1:5" ht="35.25" customHeight="1">
      <c r="A47" s="45" t="s">
        <v>91</v>
      </c>
      <c r="B47" s="57" t="s">
        <v>124</v>
      </c>
      <c r="C47" s="55">
        <v>110</v>
      </c>
      <c r="D47" s="55">
        <v>115.7</v>
      </c>
      <c r="E47" s="56">
        <f t="shared" si="3"/>
        <v>105.18181818181817</v>
      </c>
    </row>
    <row r="48" spans="1:5" ht="86.25" customHeight="1">
      <c r="A48" s="45" t="s">
        <v>8</v>
      </c>
      <c r="B48" s="57" t="s">
        <v>125</v>
      </c>
      <c r="C48" s="55">
        <v>130</v>
      </c>
      <c r="D48" s="55">
        <v>132.9</v>
      </c>
      <c r="E48" s="56">
        <f t="shared" si="3"/>
        <v>102.23076923076924</v>
      </c>
    </row>
    <row r="49" spans="1:5" ht="87" customHeight="1">
      <c r="A49" s="45" t="s">
        <v>92</v>
      </c>
      <c r="B49" s="57" t="s">
        <v>125</v>
      </c>
      <c r="C49" s="55">
        <v>0</v>
      </c>
      <c r="D49" s="55">
        <v>0.9</v>
      </c>
      <c r="E49" s="56">
        <v>0</v>
      </c>
    </row>
    <row r="50" spans="1:7" ht="33" customHeight="1">
      <c r="A50" s="45" t="s">
        <v>29</v>
      </c>
      <c r="B50" s="57" t="s">
        <v>1</v>
      </c>
      <c r="C50" s="58">
        <v>42045</v>
      </c>
      <c r="D50" s="58">
        <v>43542.7</v>
      </c>
      <c r="E50" s="56">
        <f aca="true" t="shared" si="4" ref="E50:E55">D50/C50*100</f>
        <v>103.56213580687358</v>
      </c>
      <c r="F50" s="23"/>
      <c r="G50" s="23"/>
    </row>
    <row r="51" spans="1:5" ht="27.75" customHeight="1">
      <c r="A51" s="45" t="s">
        <v>30</v>
      </c>
      <c r="B51" s="57" t="s">
        <v>1</v>
      </c>
      <c r="C51" s="58">
        <v>70</v>
      </c>
      <c r="D51" s="58">
        <v>70.7</v>
      </c>
      <c r="E51" s="56">
        <f t="shared" si="4"/>
        <v>101</v>
      </c>
    </row>
    <row r="52" spans="1:5" ht="30.75" customHeight="1">
      <c r="A52" s="45" t="s">
        <v>31</v>
      </c>
      <c r="B52" s="57" t="s">
        <v>1</v>
      </c>
      <c r="C52" s="58">
        <v>200</v>
      </c>
      <c r="D52" s="58">
        <v>230.1</v>
      </c>
      <c r="E52" s="56">
        <f t="shared" si="4"/>
        <v>115.05000000000001</v>
      </c>
    </row>
    <row r="53" spans="1:6" ht="40.5" customHeight="1">
      <c r="A53" s="45" t="s">
        <v>32</v>
      </c>
      <c r="B53" s="57" t="s">
        <v>126</v>
      </c>
      <c r="C53" s="58">
        <v>55</v>
      </c>
      <c r="D53" s="58">
        <v>59.4</v>
      </c>
      <c r="E53" s="56">
        <f t="shared" si="4"/>
        <v>108</v>
      </c>
      <c r="F53" s="23"/>
    </row>
    <row r="54" spans="1:5" ht="33" customHeight="1">
      <c r="A54" s="45" t="s">
        <v>33</v>
      </c>
      <c r="B54" s="57" t="s">
        <v>126</v>
      </c>
      <c r="C54" s="58">
        <v>40</v>
      </c>
      <c r="D54" s="58">
        <v>55.5</v>
      </c>
      <c r="E54" s="56">
        <f t="shared" si="4"/>
        <v>138.75</v>
      </c>
    </row>
    <row r="55" spans="1:5" ht="33.75" customHeight="1">
      <c r="A55" s="45" t="s">
        <v>34</v>
      </c>
      <c r="B55" s="57" t="s">
        <v>126</v>
      </c>
      <c r="C55" s="58">
        <v>59</v>
      </c>
      <c r="D55" s="58">
        <v>76.6</v>
      </c>
      <c r="E55" s="56">
        <f t="shared" si="4"/>
        <v>129.83050847457628</v>
      </c>
    </row>
    <row r="56" spans="1:5" ht="15" customHeight="1">
      <c r="A56" s="59" t="s">
        <v>35</v>
      </c>
      <c r="B56" s="60" t="s">
        <v>21</v>
      </c>
      <c r="C56" s="58">
        <v>0</v>
      </c>
      <c r="D56" s="58">
        <v>0.5</v>
      </c>
      <c r="E56" s="56">
        <v>0</v>
      </c>
    </row>
    <row r="57" spans="1:5" ht="15" customHeight="1">
      <c r="A57" s="59" t="s">
        <v>93</v>
      </c>
      <c r="B57" s="60" t="s">
        <v>21</v>
      </c>
      <c r="C57" s="58">
        <v>0</v>
      </c>
      <c r="D57" s="58">
        <v>0.7</v>
      </c>
      <c r="E57" s="56">
        <v>0</v>
      </c>
    </row>
    <row r="58" spans="1:5" ht="38.25" customHeight="1">
      <c r="A58" s="59" t="s">
        <v>42</v>
      </c>
      <c r="B58" s="61" t="s">
        <v>127</v>
      </c>
      <c r="C58" s="58">
        <v>0</v>
      </c>
      <c r="D58" s="58">
        <v>-0.2</v>
      </c>
      <c r="E58" s="56">
        <v>0</v>
      </c>
    </row>
    <row r="59" spans="1:6" ht="52.5" customHeight="1">
      <c r="A59" s="45" t="s">
        <v>9</v>
      </c>
      <c r="B59" s="57" t="s">
        <v>128</v>
      </c>
      <c r="C59" s="58">
        <v>1385</v>
      </c>
      <c r="D59" s="58">
        <v>1421.7</v>
      </c>
      <c r="E59" s="56">
        <f>D59/C59*100</f>
        <v>102.64981949458485</v>
      </c>
      <c r="F59" s="23"/>
    </row>
    <row r="60" spans="1:5" ht="52.5" customHeight="1">
      <c r="A60" s="45" t="s">
        <v>10</v>
      </c>
      <c r="B60" s="57" t="s">
        <v>128</v>
      </c>
      <c r="C60" s="58">
        <v>10</v>
      </c>
      <c r="D60" s="58">
        <v>12.4</v>
      </c>
      <c r="E60" s="56">
        <f>D60/C60*100</f>
        <v>124</v>
      </c>
    </row>
    <row r="61" spans="1:5" ht="54" customHeight="1">
      <c r="A61" s="45" t="s">
        <v>11</v>
      </c>
      <c r="B61" s="62" t="s">
        <v>129</v>
      </c>
      <c r="C61" s="55">
        <v>3880</v>
      </c>
      <c r="D61" s="55">
        <v>3894.9</v>
      </c>
      <c r="E61" s="56">
        <f aca="true" t="shared" si="5" ref="E61:E66">D61/C61*100</f>
        <v>100.38402061855672</v>
      </c>
    </row>
    <row r="62" spans="1:5" ht="57.75" customHeight="1">
      <c r="A62" s="45" t="s">
        <v>36</v>
      </c>
      <c r="B62" s="62" t="s">
        <v>129</v>
      </c>
      <c r="C62" s="55">
        <v>17</v>
      </c>
      <c r="D62" s="55">
        <v>17.2</v>
      </c>
      <c r="E62" s="56">
        <f t="shared" si="5"/>
        <v>101.17647058823529</v>
      </c>
    </row>
    <row r="63" spans="1:5" ht="54.75" customHeight="1">
      <c r="A63" s="45" t="s">
        <v>94</v>
      </c>
      <c r="B63" s="62" t="s">
        <v>129</v>
      </c>
      <c r="C63" s="55">
        <v>3</v>
      </c>
      <c r="D63" s="55">
        <v>3</v>
      </c>
      <c r="E63" s="56">
        <f t="shared" si="5"/>
        <v>100</v>
      </c>
    </row>
    <row r="64" spans="1:5" ht="55.5" customHeight="1">
      <c r="A64" s="45" t="s">
        <v>12</v>
      </c>
      <c r="B64" s="62" t="s">
        <v>130</v>
      </c>
      <c r="C64" s="55">
        <v>20396</v>
      </c>
      <c r="D64" s="55">
        <v>20928.1</v>
      </c>
      <c r="E64" s="56">
        <f t="shared" si="5"/>
        <v>102.60884487154343</v>
      </c>
    </row>
    <row r="65" spans="1:5" ht="58.5" customHeight="1">
      <c r="A65" s="45" t="s">
        <v>13</v>
      </c>
      <c r="B65" s="62" t="s">
        <v>130</v>
      </c>
      <c r="C65" s="55">
        <v>160</v>
      </c>
      <c r="D65" s="55">
        <v>185.6</v>
      </c>
      <c r="E65" s="56">
        <f t="shared" si="5"/>
        <v>115.99999999999999</v>
      </c>
    </row>
    <row r="66" spans="1:5" ht="59.25" customHeight="1">
      <c r="A66" s="45" t="s">
        <v>14</v>
      </c>
      <c r="B66" s="62" t="s">
        <v>130</v>
      </c>
      <c r="C66" s="55">
        <v>85</v>
      </c>
      <c r="D66" s="55">
        <v>93.4</v>
      </c>
      <c r="E66" s="56">
        <f t="shared" si="5"/>
        <v>109.88235294117648</v>
      </c>
    </row>
    <row r="67" spans="1:5" ht="44.25" customHeight="1">
      <c r="A67" s="45" t="s">
        <v>28</v>
      </c>
      <c r="B67" s="64" t="s">
        <v>131</v>
      </c>
      <c r="C67" s="55">
        <v>6060</v>
      </c>
      <c r="D67" s="55">
        <v>7369.3</v>
      </c>
      <c r="E67" s="56">
        <f aca="true" t="shared" si="6" ref="E67:E77">D67/C67*100</f>
        <v>121.6056105610561</v>
      </c>
    </row>
    <row r="68" spans="1:5" ht="36.75" customHeight="1">
      <c r="A68" s="45" t="s">
        <v>95</v>
      </c>
      <c r="B68" s="62" t="s">
        <v>136</v>
      </c>
      <c r="C68" s="55">
        <v>0</v>
      </c>
      <c r="D68" s="55">
        <v>0.4</v>
      </c>
      <c r="E68" s="56">
        <v>0</v>
      </c>
    </row>
    <row r="69" spans="1:5" ht="93.75" customHeight="1">
      <c r="A69" s="63" t="s">
        <v>98</v>
      </c>
      <c r="B69" s="50" t="s">
        <v>137</v>
      </c>
      <c r="C69" s="55">
        <v>90</v>
      </c>
      <c r="D69" s="55">
        <v>112.1</v>
      </c>
      <c r="E69" s="56">
        <f t="shared" si="6"/>
        <v>124.55555555555556</v>
      </c>
    </row>
    <row r="70" spans="1:5" ht="54" customHeight="1">
      <c r="A70" s="63" t="s">
        <v>99</v>
      </c>
      <c r="B70" s="50" t="s">
        <v>138</v>
      </c>
      <c r="C70" s="55">
        <v>16</v>
      </c>
      <c r="D70" s="55">
        <v>18.5</v>
      </c>
      <c r="E70" s="56">
        <f t="shared" si="6"/>
        <v>115.625</v>
      </c>
    </row>
    <row r="71" spans="1:5" ht="56.25" customHeight="1">
      <c r="A71" s="63" t="s">
        <v>100</v>
      </c>
      <c r="B71" s="50" t="s">
        <v>132</v>
      </c>
      <c r="C71" s="55">
        <v>52</v>
      </c>
      <c r="D71" s="55">
        <v>72.5</v>
      </c>
      <c r="E71" s="56">
        <f t="shared" si="6"/>
        <v>139.4230769230769</v>
      </c>
    </row>
    <row r="72" spans="1:5" ht="42.75" customHeight="1">
      <c r="A72" s="63" t="s">
        <v>101</v>
      </c>
      <c r="B72" s="65" t="s">
        <v>48</v>
      </c>
      <c r="C72" s="55">
        <v>7</v>
      </c>
      <c r="D72" s="55">
        <v>10.8</v>
      </c>
      <c r="E72" s="56">
        <f t="shared" si="6"/>
        <v>154.2857142857143</v>
      </c>
    </row>
    <row r="73" spans="1:5" ht="27" customHeight="1">
      <c r="A73" s="82" t="s">
        <v>96</v>
      </c>
      <c r="B73" s="83" t="s">
        <v>117</v>
      </c>
      <c r="C73" s="79">
        <f>C74+C75+C76+C77</f>
        <v>529</v>
      </c>
      <c r="D73" s="79">
        <f>D74+D75+D76+D77</f>
        <v>613</v>
      </c>
      <c r="E73" s="80">
        <f>D73/C73*100</f>
        <v>115.87901701323251</v>
      </c>
    </row>
    <row r="74" spans="1:5" ht="66.75" customHeight="1">
      <c r="A74" s="63" t="s">
        <v>97</v>
      </c>
      <c r="B74" s="50" t="s">
        <v>70</v>
      </c>
      <c r="C74" s="55">
        <v>30</v>
      </c>
      <c r="D74" s="55">
        <v>33.4</v>
      </c>
      <c r="E74" s="70">
        <f>D74/C74*100</f>
        <v>111.33333333333333</v>
      </c>
    </row>
    <row r="75" spans="1:5" ht="41.25" customHeight="1">
      <c r="A75" s="45" t="s">
        <v>102</v>
      </c>
      <c r="B75" s="64" t="s">
        <v>133</v>
      </c>
      <c r="C75" s="55">
        <v>1</v>
      </c>
      <c r="D75" s="55">
        <v>1.5</v>
      </c>
      <c r="E75" s="56">
        <f t="shared" si="6"/>
        <v>150</v>
      </c>
    </row>
    <row r="76" spans="1:5" ht="64.5" customHeight="1">
      <c r="A76" s="45" t="s">
        <v>103</v>
      </c>
      <c r="B76" s="64" t="s">
        <v>134</v>
      </c>
      <c r="C76" s="55">
        <v>38</v>
      </c>
      <c r="D76" s="55">
        <v>41.3</v>
      </c>
      <c r="E76" s="56">
        <f t="shared" si="6"/>
        <v>108.68421052631578</v>
      </c>
    </row>
    <row r="77" spans="1:5" ht="52.5" customHeight="1">
      <c r="A77" s="63" t="s">
        <v>104</v>
      </c>
      <c r="B77" s="65" t="s">
        <v>48</v>
      </c>
      <c r="C77" s="55">
        <v>460</v>
      </c>
      <c r="D77" s="55">
        <v>536.8</v>
      </c>
      <c r="E77" s="56">
        <f t="shared" si="6"/>
        <v>116.69565217391302</v>
      </c>
    </row>
    <row r="78" spans="1:5" ht="36.75" customHeight="1">
      <c r="A78" s="84" t="s">
        <v>105</v>
      </c>
      <c r="B78" s="85" t="s">
        <v>118</v>
      </c>
      <c r="C78" s="86">
        <f>C79</f>
        <v>170</v>
      </c>
      <c r="D78" s="86">
        <f>D79</f>
        <v>215.7</v>
      </c>
      <c r="E78" s="87">
        <f>D78/C78*100</f>
        <v>126.88235294117646</v>
      </c>
    </row>
    <row r="79" spans="1:5" ht="42" customHeight="1">
      <c r="A79" s="66" t="s">
        <v>106</v>
      </c>
      <c r="B79" s="65" t="s">
        <v>48</v>
      </c>
      <c r="C79" s="58">
        <v>170</v>
      </c>
      <c r="D79" s="58">
        <v>215.7</v>
      </c>
      <c r="E79" s="56">
        <f>D79/C79*100</f>
        <v>126.88235294117646</v>
      </c>
    </row>
    <row r="80" spans="1:5" ht="25.5" customHeight="1" hidden="1">
      <c r="A80" s="66" t="s">
        <v>15</v>
      </c>
      <c r="B80" s="67" t="s">
        <v>23</v>
      </c>
      <c r="C80" s="58">
        <v>0</v>
      </c>
      <c r="D80" s="58">
        <v>0</v>
      </c>
      <c r="E80" s="68"/>
    </row>
    <row r="81" spans="1:5" ht="25.5" customHeight="1" hidden="1">
      <c r="A81" s="66" t="s">
        <v>16</v>
      </c>
      <c r="B81" s="67" t="s">
        <v>23</v>
      </c>
      <c r="C81" s="58">
        <v>0</v>
      </c>
      <c r="D81" s="58">
        <v>0</v>
      </c>
      <c r="E81" s="68"/>
    </row>
    <row r="82" spans="1:5" ht="25.5" customHeight="1" hidden="1">
      <c r="A82" s="66" t="s">
        <v>17</v>
      </c>
      <c r="B82" s="67" t="s">
        <v>23</v>
      </c>
      <c r="C82" s="58">
        <v>0</v>
      </c>
      <c r="D82" s="58">
        <v>0</v>
      </c>
      <c r="E82" s="68"/>
    </row>
    <row r="83" spans="1:6" s="9" customFormat="1" ht="37.5" customHeight="1">
      <c r="A83" s="77" t="s">
        <v>107</v>
      </c>
      <c r="B83" s="88" t="s">
        <v>119</v>
      </c>
      <c r="C83" s="86">
        <f>C84</f>
        <v>0</v>
      </c>
      <c r="D83" s="86">
        <f>D84</f>
        <v>0.6</v>
      </c>
      <c r="E83" s="87">
        <v>0</v>
      </c>
      <c r="F83" s="11"/>
    </row>
    <row r="84" spans="1:6" s="9" customFormat="1" ht="41.25" customHeight="1">
      <c r="A84" s="45" t="s">
        <v>108</v>
      </c>
      <c r="B84" s="65" t="s">
        <v>25</v>
      </c>
      <c r="C84" s="58">
        <v>0</v>
      </c>
      <c r="D84" s="58">
        <v>0.6</v>
      </c>
      <c r="E84" s="56">
        <v>0</v>
      </c>
      <c r="F84" s="11"/>
    </row>
    <row r="85" spans="1:5" ht="48" customHeight="1">
      <c r="A85" s="82" t="s">
        <v>109</v>
      </c>
      <c r="B85" s="83" t="s">
        <v>191</v>
      </c>
      <c r="C85" s="79">
        <f>C86</f>
        <v>455</v>
      </c>
      <c r="D85" s="79">
        <f>D86</f>
        <v>547.3</v>
      </c>
      <c r="E85" s="87">
        <f aca="true" t="shared" si="7" ref="E85:E92">D85/C85*100</f>
        <v>120.28571428571428</v>
      </c>
    </row>
    <row r="86" spans="1:5" ht="39" customHeight="1">
      <c r="A86" s="69" t="s">
        <v>110</v>
      </c>
      <c r="B86" s="65" t="s">
        <v>48</v>
      </c>
      <c r="C86" s="58">
        <v>455</v>
      </c>
      <c r="D86" s="58">
        <v>547.3</v>
      </c>
      <c r="E86" s="70">
        <f t="shared" si="7"/>
        <v>120.28571428571428</v>
      </c>
    </row>
    <row r="87" spans="1:5" ht="25.5" customHeight="1">
      <c r="A87" s="82" t="s">
        <v>111</v>
      </c>
      <c r="B87" s="83" t="s">
        <v>120</v>
      </c>
      <c r="C87" s="79">
        <f>C88+C89+C90+C91</f>
        <v>2031</v>
      </c>
      <c r="D87" s="79">
        <f>D88+D89+D90+D91</f>
        <v>2274.6</v>
      </c>
      <c r="E87" s="87">
        <f t="shared" si="7"/>
        <v>111.99409158050221</v>
      </c>
    </row>
    <row r="88" spans="1:5" ht="33.75" customHeight="1">
      <c r="A88" s="69" t="s">
        <v>18</v>
      </c>
      <c r="B88" s="50" t="s">
        <v>22</v>
      </c>
      <c r="C88" s="58">
        <v>80</v>
      </c>
      <c r="D88" s="58">
        <v>80.9</v>
      </c>
      <c r="E88" s="56">
        <f t="shared" si="7"/>
        <v>101.125</v>
      </c>
    </row>
    <row r="89" spans="1:5" ht="45" customHeight="1">
      <c r="A89" s="69" t="s">
        <v>19</v>
      </c>
      <c r="B89" s="65" t="s">
        <v>84</v>
      </c>
      <c r="C89" s="58">
        <v>190</v>
      </c>
      <c r="D89" s="58">
        <v>451.6</v>
      </c>
      <c r="E89" s="56">
        <f t="shared" si="7"/>
        <v>237.6842105263158</v>
      </c>
    </row>
    <row r="90" spans="1:5" ht="37.5" customHeight="1">
      <c r="A90" s="69" t="s">
        <v>20</v>
      </c>
      <c r="B90" s="65" t="s">
        <v>48</v>
      </c>
      <c r="C90" s="58">
        <v>261</v>
      </c>
      <c r="D90" s="58">
        <v>282.3</v>
      </c>
      <c r="E90" s="56">
        <f t="shared" si="7"/>
        <v>108.16091954022988</v>
      </c>
    </row>
    <row r="91" spans="1:7" ht="24" customHeight="1">
      <c r="A91" s="89" t="s">
        <v>37</v>
      </c>
      <c r="B91" s="90" t="s">
        <v>184</v>
      </c>
      <c r="C91" s="91">
        <v>1500</v>
      </c>
      <c r="D91" s="81">
        <v>1459.8</v>
      </c>
      <c r="E91" s="56">
        <f t="shared" si="7"/>
        <v>97.32</v>
      </c>
      <c r="F91" s="75"/>
      <c r="G91" s="22"/>
    </row>
    <row r="92" spans="1:5" ht="27" customHeight="1">
      <c r="A92" s="92" t="s">
        <v>112</v>
      </c>
      <c r="B92" s="83" t="s">
        <v>121</v>
      </c>
      <c r="C92" s="79">
        <f>C93+C94+C95+C96+C97+C98+C99+C100+C101+C102+C103+C104+C105+C106+C107+C108+C109+C110+C111+C112+C113+C114+C115+C116</f>
        <v>438978.4</v>
      </c>
      <c r="D92" s="79">
        <f>D93+D94+D95+D96+D97+D98+D99+D100+D101+D102+D103+D104+D105+D106+D107+D108+D109+D110+D111+D112+D113+D114+D115+D116</f>
        <v>391194.10000000003</v>
      </c>
      <c r="E92" s="87">
        <f t="shared" si="7"/>
        <v>89.1146580332882</v>
      </c>
    </row>
    <row r="93" spans="1:5" s="10" customFormat="1" ht="26.25" customHeight="1">
      <c r="A93" s="69" t="s">
        <v>140</v>
      </c>
      <c r="B93" s="50" t="s">
        <v>139</v>
      </c>
      <c r="C93" s="55">
        <v>0</v>
      </c>
      <c r="D93" s="55">
        <v>88.2</v>
      </c>
      <c r="E93" s="56">
        <v>0</v>
      </c>
    </row>
    <row r="94" spans="1:5" ht="30.75" customHeight="1">
      <c r="A94" s="71" t="s">
        <v>145</v>
      </c>
      <c r="B94" s="62" t="s">
        <v>147</v>
      </c>
      <c r="C94" s="58">
        <v>18639</v>
      </c>
      <c r="D94" s="58">
        <v>18639</v>
      </c>
      <c r="E94" s="56">
        <f>D94/C94*100</f>
        <v>100</v>
      </c>
    </row>
    <row r="95" spans="1:5" ht="34.5" customHeight="1">
      <c r="A95" s="71" t="s">
        <v>148</v>
      </c>
      <c r="B95" s="57" t="s">
        <v>149</v>
      </c>
      <c r="C95" s="58">
        <v>1756.9</v>
      </c>
      <c r="D95" s="58">
        <v>1756.9</v>
      </c>
      <c r="E95" s="56">
        <f>D95/C95*100</f>
        <v>100</v>
      </c>
    </row>
    <row r="96" spans="1:5" ht="65.25" customHeight="1">
      <c r="A96" s="71" t="s">
        <v>150</v>
      </c>
      <c r="B96" s="57" t="s">
        <v>151</v>
      </c>
      <c r="C96" s="58">
        <v>21405.6</v>
      </c>
      <c r="D96" s="58">
        <v>21361.9</v>
      </c>
      <c r="E96" s="56">
        <f aca="true" t="shared" si="8" ref="E96:E116">D96/C96*100</f>
        <v>99.79584781552492</v>
      </c>
    </row>
    <row r="97" spans="1:5" ht="39" customHeight="1">
      <c r="A97" s="71" t="s">
        <v>152</v>
      </c>
      <c r="B97" s="57" t="s">
        <v>153</v>
      </c>
      <c r="C97" s="58">
        <v>467</v>
      </c>
      <c r="D97" s="58">
        <v>467</v>
      </c>
      <c r="E97" s="56">
        <f t="shared" si="8"/>
        <v>100</v>
      </c>
    </row>
    <row r="98" spans="1:5" ht="54.75" customHeight="1">
      <c r="A98" s="71" t="s">
        <v>154</v>
      </c>
      <c r="B98" s="57" t="s">
        <v>155</v>
      </c>
      <c r="C98" s="58">
        <v>159771</v>
      </c>
      <c r="D98" s="58">
        <v>112397.2</v>
      </c>
      <c r="E98" s="56">
        <f t="shared" si="8"/>
        <v>70.34893691596096</v>
      </c>
    </row>
    <row r="99" spans="1:5" ht="60.75" customHeight="1">
      <c r="A99" s="71" t="s">
        <v>156</v>
      </c>
      <c r="B99" s="57" t="s">
        <v>157</v>
      </c>
      <c r="C99" s="58">
        <v>9612.7</v>
      </c>
      <c r="D99" s="58">
        <v>9612.7</v>
      </c>
      <c r="E99" s="56">
        <f t="shared" si="8"/>
        <v>100</v>
      </c>
    </row>
    <row r="100" spans="1:5" ht="44.25" customHeight="1">
      <c r="A100" s="71" t="s">
        <v>158</v>
      </c>
      <c r="B100" s="57" t="s">
        <v>159</v>
      </c>
      <c r="C100" s="58">
        <v>1810.8</v>
      </c>
      <c r="D100" s="58">
        <v>1810.8</v>
      </c>
      <c r="E100" s="56">
        <f t="shared" si="8"/>
        <v>100</v>
      </c>
    </row>
    <row r="101" spans="1:5" ht="33.75" customHeight="1">
      <c r="A101" s="71" t="s">
        <v>160</v>
      </c>
      <c r="B101" s="57" t="s">
        <v>161</v>
      </c>
      <c r="C101" s="58">
        <v>31008.2</v>
      </c>
      <c r="D101" s="58">
        <v>31008.2</v>
      </c>
      <c r="E101" s="56">
        <f t="shared" si="8"/>
        <v>100</v>
      </c>
    </row>
    <row r="102" spans="1:5" ht="27.75" customHeight="1">
      <c r="A102" s="71" t="s">
        <v>162</v>
      </c>
      <c r="B102" s="57" t="s">
        <v>163</v>
      </c>
      <c r="C102" s="58">
        <v>28129.5</v>
      </c>
      <c r="D102" s="58">
        <v>28129.5</v>
      </c>
      <c r="E102" s="56">
        <f t="shared" si="8"/>
        <v>100</v>
      </c>
    </row>
    <row r="103" spans="1:5" ht="39.75" customHeight="1">
      <c r="A103" s="71" t="s">
        <v>164</v>
      </c>
      <c r="B103" s="57" t="s">
        <v>165</v>
      </c>
      <c r="C103" s="58">
        <v>423.2</v>
      </c>
      <c r="D103" s="58">
        <v>423.2</v>
      </c>
      <c r="E103" s="56">
        <f t="shared" si="8"/>
        <v>100</v>
      </c>
    </row>
    <row r="104" spans="1:5" ht="48" customHeight="1">
      <c r="A104" s="71" t="s">
        <v>166</v>
      </c>
      <c r="B104" s="57" t="s">
        <v>167</v>
      </c>
      <c r="C104" s="58">
        <v>95.9</v>
      </c>
      <c r="D104" s="58">
        <v>95.9</v>
      </c>
      <c r="E104" s="56">
        <f t="shared" si="8"/>
        <v>100</v>
      </c>
    </row>
    <row r="105" spans="1:5" ht="45.75" customHeight="1">
      <c r="A105" s="71" t="s">
        <v>196</v>
      </c>
      <c r="B105" s="57" t="s">
        <v>168</v>
      </c>
      <c r="C105" s="58">
        <v>220.5</v>
      </c>
      <c r="D105" s="58">
        <v>195.7</v>
      </c>
      <c r="E105" s="56">
        <f t="shared" si="8"/>
        <v>88.75283446712018</v>
      </c>
    </row>
    <row r="106" spans="1:5" ht="34.5" customHeight="1">
      <c r="A106" s="71" t="s">
        <v>169</v>
      </c>
      <c r="B106" s="57" t="s">
        <v>170</v>
      </c>
      <c r="C106" s="58">
        <v>3172.8</v>
      </c>
      <c r="D106" s="58">
        <v>3172.8</v>
      </c>
      <c r="E106" s="56">
        <f t="shared" si="8"/>
        <v>100</v>
      </c>
    </row>
    <row r="107" spans="1:5" ht="41.25" customHeight="1">
      <c r="A107" s="71" t="s">
        <v>171</v>
      </c>
      <c r="B107" s="57" t="s">
        <v>172</v>
      </c>
      <c r="C107" s="58">
        <v>2055.1</v>
      </c>
      <c r="D107" s="58">
        <v>2007</v>
      </c>
      <c r="E107" s="56">
        <f t="shared" si="8"/>
        <v>97.65948129044816</v>
      </c>
    </row>
    <row r="108" spans="1:5" ht="66.75" customHeight="1">
      <c r="A108" s="71" t="s">
        <v>173</v>
      </c>
      <c r="B108" s="57" t="s">
        <v>193</v>
      </c>
      <c r="C108" s="58">
        <v>2864</v>
      </c>
      <c r="D108" s="58">
        <v>2864</v>
      </c>
      <c r="E108" s="56">
        <f t="shared" si="8"/>
        <v>100</v>
      </c>
    </row>
    <row r="109" spans="1:5" ht="48.75" customHeight="1">
      <c r="A109" s="71" t="s">
        <v>174</v>
      </c>
      <c r="B109" s="57" t="s">
        <v>175</v>
      </c>
      <c r="C109" s="58">
        <v>6064.5</v>
      </c>
      <c r="D109" s="58">
        <v>5654.4</v>
      </c>
      <c r="E109" s="56">
        <f t="shared" si="8"/>
        <v>93.23769478110313</v>
      </c>
    </row>
    <row r="110" spans="1:5" ht="74.25" customHeight="1">
      <c r="A110" s="71" t="s">
        <v>176</v>
      </c>
      <c r="B110" s="57" t="s">
        <v>194</v>
      </c>
      <c r="C110" s="58">
        <v>4700</v>
      </c>
      <c r="D110" s="58">
        <v>4700</v>
      </c>
      <c r="E110" s="56">
        <f t="shared" si="8"/>
        <v>100</v>
      </c>
    </row>
    <row r="111" spans="1:5" ht="93.75" customHeight="1">
      <c r="A111" s="71" t="s">
        <v>177</v>
      </c>
      <c r="B111" s="57" t="s">
        <v>192</v>
      </c>
      <c r="C111" s="58">
        <v>9718.7</v>
      </c>
      <c r="D111" s="58">
        <v>9718.7</v>
      </c>
      <c r="E111" s="56">
        <f t="shared" si="8"/>
        <v>100</v>
      </c>
    </row>
    <row r="112" spans="1:5" ht="72" customHeight="1">
      <c r="A112" s="71" t="s">
        <v>178</v>
      </c>
      <c r="B112" s="57" t="s">
        <v>195</v>
      </c>
      <c r="C112" s="58">
        <v>2017.2</v>
      </c>
      <c r="D112" s="58">
        <v>2017.2</v>
      </c>
      <c r="E112" s="56">
        <f t="shared" si="8"/>
        <v>100</v>
      </c>
    </row>
    <row r="113" spans="1:5" ht="21.75" customHeight="1">
      <c r="A113" s="71" t="s">
        <v>179</v>
      </c>
      <c r="B113" s="57" t="s">
        <v>180</v>
      </c>
      <c r="C113" s="58">
        <v>132112.8</v>
      </c>
      <c r="D113" s="58">
        <v>132053.5</v>
      </c>
      <c r="E113" s="56">
        <f t="shared" si="8"/>
        <v>99.95511411460511</v>
      </c>
    </row>
    <row r="114" spans="1:5" ht="47.25" customHeight="1">
      <c r="A114" s="71" t="s">
        <v>181</v>
      </c>
      <c r="B114" s="57" t="s">
        <v>185</v>
      </c>
      <c r="C114" s="58">
        <v>123.1</v>
      </c>
      <c r="D114" s="58">
        <v>123.1</v>
      </c>
      <c r="E114" s="56">
        <f>D114/C114*100</f>
        <v>100</v>
      </c>
    </row>
    <row r="115" spans="1:5" ht="30.75" customHeight="1">
      <c r="A115" s="71" t="s">
        <v>182</v>
      </c>
      <c r="B115" s="57" t="s">
        <v>183</v>
      </c>
      <c r="C115" s="58">
        <v>2699</v>
      </c>
      <c r="D115" s="58">
        <v>2693.3</v>
      </c>
      <c r="E115" s="56">
        <f t="shared" si="8"/>
        <v>99.78881067061876</v>
      </c>
    </row>
    <row r="116" spans="1:7" s="9" customFormat="1" ht="22.5" customHeight="1">
      <c r="A116" s="71" t="s">
        <v>38</v>
      </c>
      <c r="B116" s="62" t="s">
        <v>146</v>
      </c>
      <c r="C116" s="58">
        <v>110.9</v>
      </c>
      <c r="D116" s="58">
        <v>203.9</v>
      </c>
      <c r="E116" s="70">
        <f t="shared" si="8"/>
        <v>183.85933273219115</v>
      </c>
      <c r="G116" s="11"/>
    </row>
    <row r="117" spans="1:4" ht="15.75">
      <c r="A117" s="12"/>
      <c r="B117" s="13"/>
      <c r="C117" s="14"/>
      <c r="D117" s="17"/>
    </row>
    <row r="118" spans="1:4" ht="15.75">
      <c r="A118" s="12"/>
      <c r="B118" s="13"/>
      <c r="C118" s="14"/>
      <c r="D118" s="17"/>
    </row>
    <row r="119" ht="15.75">
      <c r="B119" s="15"/>
    </row>
    <row r="121" ht="15.75">
      <c r="B121" s="15"/>
    </row>
  </sheetData>
  <sheetProtection/>
  <mergeCells count="4">
    <mergeCell ref="A2:E2"/>
    <mergeCell ref="A3:D3"/>
    <mergeCell ref="C1:E1"/>
    <mergeCell ref="H7:I7"/>
  </mergeCells>
  <printOptions/>
  <pageMargins left="0.3937007874015748" right="0.17" top="0.3937007874015748" bottom="0.3937007874015748" header="0.3937007874015748" footer="0.3937007874015748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Пользователь</cp:lastModifiedBy>
  <cp:lastPrinted>2013-03-19T12:26:24Z</cp:lastPrinted>
  <dcterms:created xsi:type="dcterms:W3CDTF">2004-09-13T11:01:37Z</dcterms:created>
  <dcterms:modified xsi:type="dcterms:W3CDTF">2013-06-13T18:00:30Z</dcterms:modified>
  <cp:category/>
  <cp:version/>
  <cp:contentType/>
  <cp:contentStatus/>
</cp:coreProperties>
</file>